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4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<sst xmlns="http://schemas.openxmlformats.org/spreadsheetml/2006/main" count="101" uniqueCount="50">
  <si>
    <t>附件6                       广西师范大学2023年研究生学业奖学金评选名额分配表</t>
  </si>
  <si>
    <t>序号</t>
  </si>
  <si>
    <t>学院（部）</t>
  </si>
  <si>
    <t>学生类型</t>
  </si>
  <si>
    <t>学院（部）总人数</t>
  </si>
  <si>
    <t>2021-2022级总人数</t>
  </si>
  <si>
    <t>2021级人数</t>
  </si>
  <si>
    <t>2022级人数</t>
  </si>
  <si>
    <t>2023级符合新生学业奖人数</t>
  </si>
  <si>
    <t>新生学业奖学金（一）</t>
  </si>
  <si>
    <t>新生学业奖学金（二）</t>
  </si>
  <si>
    <t>老生学业奖学金（一等）</t>
  </si>
  <si>
    <t>老生学业奖学金（二等）</t>
  </si>
  <si>
    <t>老生学业奖学金（三等）</t>
  </si>
  <si>
    <t>评比比例</t>
  </si>
  <si>
    <t>推免生</t>
  </si>
  <si>
    <t xml:space="preserve">
一志愿双一流</t>
  </si>
  <si>
    <t>一志愿非双一流</t>
  </si>
  <si>
    <t>调剂双一流</t>
  </si>
  <si>
    <t>标准（元/人）</t>
  </si>
  <si>
    <t>文学院/新闻与传播学院</t>
  </si>
  <si>
    <t>硕士生</t>
  </si>
  <si>
    <t>历史文化与旅游学院</t>
  </si>
  <si>
    <t>马克思主义学院</t>
  </si>
  <si>
    <t>法学院/律师学院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</si>
  <si>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</si>
  <si>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</si>
  <si>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</si>
  <si>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</si>
  <si>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</si>
  <si>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</si>
  <si>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</si>
  <si>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</si>
  <si>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科学教育研究</t>
  </si>
  <si>
    <t>化学与药学学院</t>
  </si>
  <si>
    <t>生命科学学院</t>
  </si>
  <si>
    <t>环境与资源学院</t>
  </si>
  <si>
    <t xml:space="preserve">计算机科学与工程学院/软件学院 </t>
  </si>
  <si>
    <t>体育与健康学院</t>
  </si>
  <si>
    <t>电子与信息工程学院/集成电路学院</t>
  </si>
  <si>
    <t>职业技术师范学院</t>
  </si>
  <si>
    <t>设计学院</t>
  </si>
  <si>
    <t>图书情报研究所</t>
  </si>
  <si>
    <t>总数</t>
  </si>
  <si>
    <t>学院</t>
  </si>
  <si>
    <t>新生学业奖学金（三）</t>
  </si>
  <si>
    <t>硕博连读</t>
  </si>
  <si>
    <t>非定向</t>
  </si>
  <si>
    <t>定向</t>
  </si>
  <si>
    <t>博士生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</si>
</sst>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\(0\)"/>
  </numFmts>
  <fonts count="4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name val="黑体"/>
      <charset val="134"/>
    </font>
    <font>
      <sz val="20"/>
      <name val="宋体"/>
      <charset val="134"/>
    </font>
    <font>
      <b/>
      <sz val="13"/>
      <name val="宋体"/>
      <charset val="134"/>
    </font>
    <font>
      <b/>
      <sz val="13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sz val="16"/>
      <name val="宋体"/>
      <charset val="134"/>
      <scheme val="minor"/>
    </font>
    <font>
      <sz val="12"/>
      <color rgb="FF000000"/>
      <name val="宋体"/>
      <charset val="134"/>
    </font>
    <font>
      <b/>
      <sz val="14"/>
      <name val="宋体"/>
      <charset val="134"/>
    </font>
    <font>
      <b/>
      <sz val="14"/>
      <color indexed="8"/>
      <name val="宋体"/>
      <charset val="134"/>
    </font>
    <font>
      <b/>
      <sz val="14"/>
      <name val="宋体"/>
      <charset val="134"/>
      <scheme val="minor"/>
    </font>
    <font>
      <b/>
      <sz val="12"/>
      <color indexed="8"/>
      <name val="宋体"/>
      <charset val="134"/>
    </font>
    <font>
      <b/>
      <sz val="11"/>
      <name val="宋体"/>
      <charset val="134"/>
    </font>
    <font>
      <b/>
      <sz val="14"/>
      <color theme="1"/>
      <name val="宋体"/>
      <charset val="134"/>
    </font>
    <font>
      <b/>
      <sz val="12"/>
      <color rgb="FFFF0000"/>
      <name val="宋体"/>
      <charset val="134"/>
    </font>
    <font>
      <sz val="1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9" applyNumberFormat="0" applyAlignment="0" applyProtection="0">
      <alignment vertical="center"/>
    </xf>
    <xf numFmtId="0" fontId="30" fillId="8" borderId="10" applyNumberFormat="0" applyAlignment="0" applyProtection="0">
      <alignment vertical="center"/>
    </xf>
    <xf numFmtId="0" fontId="31" fillId="8" borderId="9" applyNumberFormat="0" applyAlignment="0" applyProtection="0">
      <alignment vertical="center"/>
    </xf>
    <xf numFmtId="0" fontId="32" fillId="9" borderId="11" applyNumberFormat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shrinkToFi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2" borderId="2" xfId="49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9" fontId="17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3" fillId="0" borderId="1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177" fontId="4" fillId="5" borderId="2" xfId="0" applyNumberFormat="1" applyFont="1" applyFill="1" applyBorder="1" applyAlignment="1">
      <alignment horizontal="center" vertical="center" wrapText="1"/>
    </xf>
    <xf numFmtId="9" fontId="19" fillId="0" borderId="2" xfId="0" applyNumberFormat="1" applyFont="1" applyBorder="1" applyAlignment="1">
      <alignment horizontal="center" vertical="center"/>
    </xf>
    <xf numFmtId="9" fontId="19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177" fontId="19" fillId="0" borderId="2" xfId="0" applyNumberFormat="1" applyFont="1" applyFill="1" applyBorder="1" applyAlignment="1">
      <alignment horizontal="center" vertical="center"/>
    </xf>
    <xf numFmtId="177" fontId="19" fillId="0" borderId="2" xfId="0" applyNumberFormat="1" applyFont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/>
    </xf>
    <xf numFmtId="177" fontId="20" fillId="0" borderId="2" xfId="0" applyNumberFormat="1" applyFont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5" fillId="0" borderId="2" xfId="49" applyFont="1" applyFill="1" applyBorder="1" applyAlignment="1">
      <alignment horizontal="center" vertical="center"/>
    </xf>
    <xf numFmtId="0" fontId="15" fillId="0" borderId="2" xfId="49" applyFont="1" applyBorder="1" applyAlignment="1">
      <alignment horizontal="center" vertical="center"/>
    </xf>
    <xf numFmtId="177" fontId="13" fillId="0" borderId="2" xfId="0" applyNumberFormat="1" applyFont="1" applyFill="1" applyBorder="1" applyAlignment="1">
      <alignment horizontal="center" vertical="center"/>
    </xf>
    <xf numFmtId="177" fontId="13" fillId="0" borderId="2" xfId="0" applyNumberFormat="1" applyFont="1" applyBorder="1" applyAlignment="1">
      <alignment horizontal="center" vertical="center"/>
    </xf>
    <xf numFmtId="177" fontId="18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177" fontId="18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zoomScale="65" zoomScaleNormal="65" workbookViewId="0">
      <selection activeCell="U21" sqref="U21"/>
    </sheetView>
  </sheetViews>
  <sheetFormatPr defaultColWidth="9" defaultRowHeight="13.5"/>
  <cols>
    <col min="1" max="1" width="6.84955752212389" customWidth="1"/>
    <col min="2" max="2" width="38.8053097345133" customWidth="1"/>
    <col min="3" max="3" width="7.11504424778761" customWidth="1"/>
    <col min="4" max="4" width="11.4424778761062" customWidth="1"/>
    <col min="5" max="5" width="11.1327433628319" customWidth="1"/>
    <col min="6" max="6" width="8.46902654867257" style="3" customWidth="1"/>
    <col min="7" max="7" width="8.88495575221239" style="3" customWidth="1"/>
    <col min="8" max="8" width="12.6637168141593" customWidth="1"/>
    <col min="9" max="9" width="13.3805309734513" customWidth="1"/>
    <col min="10" max="10" width="15.2212389380531" style="4" customWidth="1"/>
    <col min="11" max="11" width="17.4601769911504" customWidth="1"/>
    <col min="12" max="12" width="15.2212389380531" style="4" customWidth="1"/>
    <col min="13" max="13" width="16.0265486725664" customWidth="1"/>
    <col min="14" max="14" width="16.0353982300885" customWidth="1"/>
    <col min="15" max="15" width="16.141592920354" customWidth="1"/>
  </cols>
  <sheetData>
    <row r="1" ht="42" customHeight="1" spans="1:15">
      <c r="A1" s="5" t="s">
        <v>0</v>
      </c>
      <c r="B1" s="6"/>
      <c r="C1" s="6"/>
      <c r="D1" s="6"/>
      <c r="E1" s="6"/>
      <c r="F1" s="7"/>
      <c r="G1" s="7"/>
      <c r="H1" s="6"/>
      <c r="I1" s="6"/>
      <c r="J1" s="43"/>
      <c r="K1" s="6"/>
      <c r="L1" s="43"/>
      <c r="M1" s="6"/>
      <c r="N1" s="6"/>
      <c r="O1" s="6"/>
    </row>
    <row r="2" ht="42" customHeight="1" spans="1:15">
      <c r="A2" s="8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1" t="s">
        <v>6</v>
      </c>
      <c r="G2" s="11" t="s">
        <v>7</v>
      </c>
      <c r="H2" s="10" t="s">
        <v>8</v>
      </c>
      <c r="I2" s="44" t="s">
        <v>9</v>
      </c>
      <c r="J2" s="45"/>
      <c r="K2" s="44" t="s">
        <v>10</v>
      </c>
      <c r="L2" s="45"/>
      <c r="M2" s="46" t="s">
        <v>11</v>
      </c>
      <c r="N2" s="46" t="s">
        <v>12</v>
      </c>
      <c r="O2" s="46" t="s">
        <v>13</v>
      </c>
    </row>
    <row r="3" ht="22" customHeight="1" spans="1:15">
      <c r="A3" s="12"/>
      <c r="B3" s="10" t="s">
        <v>14</v>
      </c>
      <c r="C3" s="10"/>
      <c r="D3" s="10"/>
      <c r="E3" s="12"/>
      <c r="F3" s="13"/>
      <c r="G3" s="13"/>
      <c r="H3" s="14"/>
      <c r="I3" s="47" t="s">
        <v>15</v>
      </c>
      <c r="J3" s="48" t="s">
        <v>16</v>
      </c>
      <c r="K3" s="47" t="s">
        <v>17</v>
      </c>
      <c r="L3" s="48" t="s">
        <v>18</v>
      </c>
      <c r="M3" s="47">
        <v>0.1</v>
      </c>
      <c r="N3" s="47">
        <v>0.15</v>
      </c>
      <c r="O3" s="47">
        <v>0.4</v>
      </c>
    </row>
    <row r="4" ht="22" customHeight="1" spans="1:15">
      <c r="A4" s="12"/>
      <c r="B4" s="10" t="s">
        <v>19</v>
      </c>
      <c r="C4" s="10"/>
      <c r="D4" s="10"/>
      <c r="E4" s="12"/>
      <c r="F4" s="13"/>
      <c r="G4" s="13"/>
      <c r="H4" s="12"/>
      <c r="I4" s="49">
        <v>5000</v>
      </c>
      <c r="J4" s="50">
        <v>5000</v>
      </c>
      <c r="K4" s="49">
        <v>4000</v>
      </c>
      <c r="L4" s="51">
        <v>4000</v>
      </c>
      <c r="M4" s="52">
        <v>7000</v>
      </c>
      <c r="N4" s="52">
        <v>5000</v>
      </c>
      <c r="O4" s="52">
        <v>3000</v>
      </c>
    </row>
    <row r="5" ht="20.25" spans="1:15">
      <c r="A5" s="12">
        <v>1</v>
      </c>
      <c r="B5" s="15" t="s">
        <v>20</v>
      </c>
      <c r="C5" s="16" t="s">
        <v>21</v>
      </c>
      <c r="D5" s="17">
        <f t="shared" ref="D5:D16" si="0">H5+E5</f>
        <v>431</v>
      </c>
      <c r="E5" s="17">
        <f t="shared" ref="E5:E24" si="1">F5+G5</f>
        <v>331</v>
      </c>
      <c r="F5" s="18">
        <v>116</v>
      </c>
      <c r="G5" s="18">
        <v>215</v>
      </c>
      <c r="H5" s="17">
        <f>SUM(I5:L5)</f>
        <v>100</v>
      </c>
      <c r="I5" s="17">
        <v>3</v>
      </c>
      <c r="J5" s="24">
        <v>1</v>
      </c>
      <c r="K5" s="17">
        <v>90</v>
      </c>
      <c r="L5" s="53">
        <v>6</v>
      </c>
      <c r="M5" s="54">
        <f t="shared" ref="M5:M24" si="2">E5*10%</f>
        <v>33.1</v>
      </c>
      <c r="N5" s="55">
        <f t="shared" ref="N5:N24" si="3">E5*15%</f>
        <v>49.65</v>
      </c>
      <c r="O5" s="55">
        <f>E5*40%</f>
        <v>132.4</v>
      </c>
    </row>
    <row r="6" ht="20.25" spans="1:15">
      <c r="A6" s="12">
        <v>2</v>
      </c>
      <c r="B6" s="15" t="s">
        <v>22</v>
      </c>
      <c r="C6" s="16" t="s">
        <v>21</v>
      </c>
      <c r="D6" s="17">
        <f t="shared" si="0"/>
        <v>295</v>
      </c>
      <c r="E6" s="17">
        <f t="shared" si="1"/>
        <v>230</v>
      </c>
      <c r="F6" s="18">
        <v>106</v>
      </c>
      <c r="G6" s="18">
        <v>124</v>
      </c>
      <c r="H6" s="17">
        <f t="shared" ref="H6:H25" si="4">SUM(I6:L6)</f>
        <v>65</v>
      </c>
      <c r="I6" s="17">
        <v>0</v>
      </c>
      <c r="J6" s="24">
        <v>1</v>
      </c>
      <c r="K6" s="17">
        <v>62</v>
      </c>
      <c r="L6" s="53">
        <v>2</v>
      </c>
      <c r="M6" s="54">
        <f t="shared" si="2"/>
        <v>23</v>
      </c>
      <c r="N6" s="55">
        <f t="shared" si="3"/>
        <v>34.5</v>
      </c>
      <c r="O6" s="55">
        <f t="shared" ref="O6:O24" si="5">E6*40%</f>
        <v>92</v>
      </c>
    </row>
    <row r="7" ht="20.25" spans="1:15">
      <c r="A7" s="12">
        <v>3</v>
      </c>
      <c r="B7" s="15" t="s">
        <v>23</v>
      </c>
      <c r="C7" s="16" t="s">
        <v>21</v>
      </c>
      <c r="D7" s="17">
        <f t="shared" si="0"/>
        <v>480</v>
      </c>
      <c r="E7" s="17">
        <f t="shared" si="1"/>
        <v>311</v>
      </c>
      <c r="F7" s="18">
        <v>135</v>
      </c>
      <c r="G7" s="18">
        <v>176</v>
      </c>
      <c r="H7" s="17">
        <f t="shared" si="4"/>
        <v>169</v>
      </c>
      <c r="I7" s="17">
        <v>2</v>
      </c>
      <c r="J7" s="24">
        <v>2</v>
      </c>
      <c r="K7" s="17">
        <v>164</v>
      </c>
      <c r="L7" s="53">
        <v>1</v>
      </c>
      <c r="M7" s="54">
        <f t="shared" si="2"/>
        <v>31.1</v>
      </c>
      <c r="N7" s="55">
        <f t="shared" si="3"/>
        <v>46.65</v>
      </c>
      <c r="O7" s="55">
        <f t="shared" si="5"/>
        <v>124.4</v>
      </c>
    </row>
    <row r="8" ht="20.25" spans="1:15">
      <c r="A8" s="12">
        <v>4</v>
      </c>
      <c r="B8" s="19" t="s">
        <v>24</v>
      </c>
      <c r="C8" s="16" t="s">
        <v>21</v>
      </c>
      <c r="D8" s="17">
        <f t="shared" si="0"/>
        <v>259</v>
      </c>
      <c r="E8" s="17">
        <f t="shared" si="1"/>
        <v>205</v>
      </c>
      <c r="F8" s="20">
        <v>82</v>
      </c>
      <c r="G8" s="20">
        <v>123</v>
      </c>
      <c r="H8" s="21">
        <f t="shared" si="4"/>
        <v>54</v>
      </c>
      <c r="I8" s="21">
        <v>2</v>
      </c>
      <c r="J8" s="21">
        <v>2</v>
      </c>
      <c r="K8" s="21">
        <v>46</v>
      </c>
      <c r="L8" s="56">
        <v>4</v>
      </c>
      <c r="M8" s="56">
        <f t="shared" si="2"/>
        <v>20.5</v>
      </c>
      <c r="N8" s="55">
        <f t="shared" si="3"/>
        <v>30.75</v>
      </c>
      <c r="O8" s="55">
        <f t="shared" si="5"/>
        <v>82</v>
      </c>
    </row>
    <row r="9" ht="20.25" spans="1:15">
      <c r="A9" s="12">
        <v>5</v>
      </c>
      <c r="B9" s="19" t="s">
        <v>25</v>
      </c>
      <c r="C9" s="16" t="s">
        <v>21</v>
      </c>
      <c r="D9" s="17">
        <f t="shared" si="0"/>
        <v>253</v>
      </c>
      <c r="E9" s="17">
        <f t="shared" si="1"/>
        <v>162</v>
      </c>
      <c r="F9" s="18">
        <v>63</v>
      </c>
      <c r="G9" s="18">
        <v>99</v>
      </c>
      <c r="H9" s="22">
        <f t="shared" si="4"/>
        <v>91</v>
      </c>
      <c r="I9" s="22">
        <v>1</v>
      </c>
      <c r="J9" s="22">
        <v>7</v>
      </c>
      <c r="K9" s="22">
        <v>80</v>
      </c>
      <c r="L9" s="56">
        <v>3</v>
      </c>
      <c r="M9" s="56">
        <f t="shared" si="2"/>
        <v>16.2</v>
      </c>
      <c r="N9" s="55">
        <f t="shared" si="3"/>
        <v>24.3</v>
      </c>
      <c r="O9" s="55">
        <f t="shared" si="5"/>
        <v>64.8</v>
      </c>
    </row>
    <row r="10" ht="20.25" spans="1:15">
      <c r="A10" s="12">
        <v>6</v>
      </c>
      <c r="B10" s="15" t="s">
        <v>26</v>
      </c>
      <c r="C10" s="16" t="s">
        <v>21</v>
      </c>
      <c r="D10" s="17">
        <f t="shared" si="0"/>
        <v>323</v>
      </c>
      <c r="E10" s="17">
        <f t="shared" si="1"/>
        <v>238</v>
      </c>
      <c r="F10" s="20">
        <v>71</v>
      </c>
      <c r="G10" s="20">
        <v>167</v>
      </c>
      <c r="H10" s="22">
        <f t="shared" si="4"/>
        <v>85</v>
      </c>
      <c r="I10" s="22">
        <v>2</v>
      </c>
      <c r="J10" s="22">
        <v>5</v>
      </c>
      <c r="K10" s="22">
        <v>76</v>
      </c>
      <c r="L10" s="56">
        <v>2</v>
      </c>
      <c r="M10" s="56">
        <f t="shared" si="2"/>
        <v>23.8</v>
      </c>
      <c r="N10" s="55">
        <f t="shared" si="3"/>
        <v>35.7</v>
      </c>
      <c r="O10" s="55">
        <f t="shared" si="5"/>
        <v>95.2</v>
      </c>
    </row>
    <row r="11" ht="20.25" spans="1:15">
      <c r="A11" s="12">
        <v>7</v>
      </c>
      <c r="B11" s="15" t="s">
        <v>27</v>
      </c>
      <c r="C11" s="16" t="s">
        <v>21</v>
      </c>
      <c r="D11" s="17">
        <f t="shared" si="0"/>
        <v>690</v>
      </c>
      <c r="E11" s="17">
        <f t="shared" si="1"/>
        <v>478</v>
      </c>
      <c r="F11" s="18">
        <v>189</v>
      </c>
      <c r="G11" s="18">
        <v>289</v>
      </c>
      <c r="H11" s="21">
        <f t="shared" si="4"/>
        <v>212</v>
      </c>
      <c r="I11" s="21">
        <v>2</v>
      </c>
      <c r="J11" s="21">
        <v>2</v>
      </c>
      <c r="K11" s="21">
        <v>207</v>
      </c>
      <c r="L11" s="56">
        <v>1</v>
      </c>
      <c r="M11" s="56">
        <f t="shared" si="2"/>
        <v>47.8</v>
      </c>
      <c r="N11" s="55">
        <f t="shared" si="3"/>
        <v>71.7</v>
      </c>
      <c r="O11" s="55">
        <f t="shared" si="5"/>
        <v>191.2</v>
      </c>
    </row>
    <row r="12" ht="20.25" spans="1:15">
      <c r="A12" s="12">
        <v>8</v>
      </c>
      <c r="B12" s="15" t="s">
        <v>28</v>
      </c>
      <c r="C12" s="16" t="s">
        <v>21</v>
      </c>
      <c r="D12" s="17">
        <f t="shared" si="0"/>
        <v>487</v>
      </c>
      <c r="E12" s="17">
        <f t="shared" si="1"/>
        <v>294</v>
      </c>
      <c r="F12" s="18">
        <v>74</v>
      </c>
      <c r="G12" s="18">
        <v>220</v>
      </c>
      <c r="H12" s="22">
        <f t="shared" si="4"/>
        <v>193</v>
      </c>
      <c r="I12" s="22">
        <v>1</v>
      </c>
      <c r="J12" s="22">
        <v>2</v>
      </c>
      <c r="K12" s="22">
        <v>189</v>
      </c>
      <c r="L12" s="56">
        <v>1</v>
      </c>
      <c r="M12" s="56">
        <f t="shared" si="2"/>
        <v>29.4</v>
      </c>
      <c r="N12" s="55">
        <f t="shared" si="3"/>
        <v>44.1</v>
      </c>
      <c r="O12" s="55">
        <f t="shared" si="5"/>
        <v>117.6</v>
      </c>
    </row>
    <row r="13" ht="20.25" spans="1:15">
      <c r="A13" s="12">
        <v>9</v>
      </c>
      <c r="B13" s="15" t="s">
        <v>29</v>
      </c>
      <c r="C13" s="16" t="s">
        <v>21</v>
      </c>
      <c r="D13" s="17">
        <f t="shared" si="0"/>
        <v>259</v>
      </c>
      <c r="E13" s="17">
        <f t="shared" si="1"/>
        <v>183</v>
      </c>
      <c r="F13" s="18">
        <v>89</v>
      </c>
      <c r="G13" s="18">
        <v>94</v>
      </c>
      <c r="H13" s="22">
        <f t="shared" si="4"/>
        <v>76</v>
      </c>
      <c r="I13" s="22">
        <v>2</v>
      </c>
      <c r="J13" s="22">
        <v>2</v>
      </c>
      <c r="K13" s="22">
        <v>72</v>
      </c>
      <c r="L13" s="56">
        <v>0</v>
      </c>
      <c r="M13" s="56">
        <f t="shared" si="2"/>
        <v>18.3</v>
      </c>
      <c r="N13" s="55">
        <f t="shared" si="3"/>
        <v>27.45</v>
      </c>
      <c r="O13" s="55">
        <f t="shared" si="5"/>
        <v>73.2</v>
      </c>
    </row>
    <row r="14" ht="20.25" spans="1:15">
      <c r="A14" s="12">
        <v>10</v>
      </c>
      <c r="B14" s="15" t="s">
        <v>30</v>
      </c>
      <c r="C14" s="16" t="s">
        <v>21</v>
      </c>
      <c r="D14" s="17">
        <f t="shared" si="0"/>
        <v>135</v>
      </c>
      <c r="E14" s="17">
        <f t="shared" si="1"/>
        <v>116</v>
      </c>
      <c r="F14" s="18">
        <v>57</v>
      </c>
      <c r="G14" s="18">
        <v>59</v>
      </c>
      <c r="H14" s="22">
        <f t="shared" si="4"/>
        <v>19</v>
      </c>
      <c r="I14" s="22">
        <v>4</v>
      </c>
      <c r="J14" s="22">
        <v>0</v>
      </c>
      <c r="K14" s="22">
        <v>14</v>
      </c>
      <c r="L14" s="56">
        <v>1</v>
      </c>
      <c r="M14" s="56">
        <f t="shared" si="2"/>
        <v>11.6</v>
      </c>
      <c r="N14" s="55">
        <f t="shared" si="3"/>
        <v>17.4</v>
      </c>
      <c r="O14" s="55">
        <f t="shared" si="5"/>
        <v>46.4</v>
      </c>
    </row>
    <row r="15" ht="20.25" spans="1:15">
      <c r="A15" s="12">
        <v>11</v>
      </c>
      <c r="B15" s="15" t="s">
        <v>31</v>
      </c>
      <c r="C15" s="16" t="s">
        <v>21</v>
      </c>
      <c r="D15" s="17">
        <f t="shared" si="0"/>
        <v>290</v>
      </c>
      <c r="E15" s="17">
        <f t="shared" si="1"/>
        <v>210</v>
      </c>
      <c r="F15" s="18">
        <v>62</v>
      </c>
      <c r="G15" s="18">
        <v>148</v>
      </c>
      <c r="H15" s="22">
        <f t="shared" si="4"/>
        <v>80</v>
      </c>
      <c r="I15" s="22">
        <v>0</v>
      </c>
      <c r="J15" s="22">
        <v>0</v>
      </c>
      <c r="K15" s="22">
        <v>76</v>
      </c>
      <c r="L15" s="56">
        <v>4</v>
      </c>
      <c r="M15" s="56">
        <f t="shared" si="2"/>
        <v>21</v>
      </c>
      <c r="N15" s="55">
        <f t="shared" si="3"/>
        <v>31.5</v>
      </c>
      <c r="O15" s="55">
        <f t="shared" si="5"/>
        <v>84</v>
      </c>
    </row>
    <row r="16" ht="20.25" spans="1:15">
      <c r="A16" s="12">
        <v>12</v>
      </c>
      <c r="B16" s="23" t="s">
        <v>32</v>
      </c>
      <c r="C16" s="16" t="s">
        <v>21</v>
      </c>
      <c r="D16" s="17">
        <f>H16+E16</f>
        <v>203</v>
      </c>
      <c r="E16" s="17">
        <f t="shared" si="1"/>
        <v>169</v>
      </c>
      <c r="F16" s="18">
        <v>73</v>
      </c>
      <c r="G16" s="18">
        <v>96</v>
      </c>
      <c r="H16" s="22">
        <f t="shared" si="4"/>
        <v>34</v>
      </c>
      <c r="I16" s="22">
        <v>0</v>
      </c>
      <c r="J16" s="22">
        <v>2</v>
      </c>
      <c r="K16" s="22">
        <v>31</v>
      </c>
      <c r="L16" s="56">
        <v>1</v>
      </c>
      <c r="M16" s="56">
        <f>E16*10%</f>
        <v>16.9</v>
      </c>
      <c r="N16" s="55">
        <f t="shared" si="3"/>
        <v>25.35</v>
      </c>
      <c r="O16" s="55">
        <f t="shared" si="5"/>
        <v>67.6</v>
      </c>
    </row>
    <row r="17" ht="20.25" spans="1:15">
      <c r="A17" s="12">
        <v>13</v>
      </c>
      <c r="B17" s="23" t="s">
        <v>33</v>
      </c>
      <c r="C17" s="16" t="s">
        <v>21</v>
      </c>
      <c r="D17" s="17">
        <f>H17+E17</f>
        <v>43</v>
      </c>
      <c r="E17" s="17">
        <v>25</v>
      </c>
      <c r="F17" s="18">
        <v>4</v>
      </c>
      <c r="G17" s="18">
        <v>21</v>
      </c>
      <c r="H17" s="22">
        <v>18</v>
      </c>
      <c r="I17" s="22">
        <v>0</v>
      </c>
      <c r="J17" s="22">
        <v>1</v>
      </c>
      <c r="K17" s="22">
        <v>17</v>
      </c>
      <c r="L17" s="56">
        <v>0</v>
      </c>
      <c r="M17" s="56">
        <f>E17*10%</f>
        <v>2.5</v>
      </c>
      <c r="N17" s="55">
        <f>E17*15%</f>
        <v>3.75</v>
      </c>
      <c r="O17" s="55">
        <f>E17*40%</f>
        <v>10</v>
      </c>
    </row>
    <row r="18" ht="20.25" spans="1:15">
      <c r="A18" s="12">
        <v>14</v>
      </c>
      <c r="B18" s="15" t="s">
        <v>34</v>
      </c>
      <c r="C18" s="16" t="s">
        <v>21</v>
      </c>
      <c r="D18" s="17">
        <f t="shared" ref="D18:D25" si="6">H18+E18</f>
        <v>473</v>
      </c>
      <c r="E18" s="17">
        <f>F18+G18</f>
        <v>353</v>
      </c>
      <c r="F18" s="20">
        <v>157</v>
      </c>
      <c r="G18" s="20">
        <v>196</v>
      </c>
      <c r="H18" s="22">
        <f>SUM(I18:L18)</f>
        <v>120</v>
      </c>
      <c r="I18" s="22">
        <v>0</v>
      </c>
      <c r="J18" s="22">
        <v>2</v>
      </c>
      <c r="K18" s="22">
        <v>115</v>
      </c>
      <c r="L18" s="56">
        <v>3</v>
      </c>
      <c r="M18" s="56">
        <f>E18*10%</f>
        <v>35.3</v>
      </c>
      <c r="N18" s="55">
        <f>E18*15%</f>
        <v>52.95</v>
      </c>
      <c r="O18" s="55">
        <f>E18*40%</f>
        <v>141.2</v>
      </c>
    </row>
    <row r="19" ht="20.25" spans="1:15">
      <c r="A19" s="12">
        <v>15</v>
      </c>
      <c r="B19" s="15" t="s">
        <v>35</v>
      </c>
      <c r="C19" s="16" t="s">
        <v>21</v>
      </c>
      <c r="D19" s="17">
        <f t="shared" si="6"/>
        <v>372</v>
      </c>
      <c r="E19" s="17">
        <f>F19+G19</f>
        <v>252</v>
      </c>
      <c r="F19" s="18">
        <v>105</v>
      </c>
      <c r="G19" s="20">
        <v>147</v>
      </c>
      <c r="H19" s="22">
        <f>SUM(I19:L19)</f>
        <v>120</v>
      </c>
      <c r="I19" s="22">
        <v>0</v>
      </c>
      <c r="J19" s="22">
        <v>1</v>
      </c>
      <c r="K19" s="22">
        <v>119</v>
      </c>
      <c r="L19" s="56">
        <v>0</v>
      </c>
      <c r="M19" s="56">
        <f>E19*10%</f>
        <v>25.2</v>
      </c>
      <c r="N19" s="55">
        <f>E19*15%</f>
        <v>37.8</v>
      </c>
      <c r="O19" s="55">
        <f>E19*40%</f>
        <v>100.8</v>
      </c>
    </row>
    <row r="20" ht="20.25" spans="1:15">
      <c r="A20" s="12">
        <v>16</v>
      </c>
      <c r="B20" s="19" t="s">
        <v>36</v>
      </c>
      <c r="C20" s="16" t="s">
        <v>21</v>
      </c>
      <c r="D20" s="17">
        <f t="shared" si="6"/>
        <v>138</v>
      </c>
      <c r="E20" s="17">
        <f>F20+G20</f>
        <v>108</v>
      </c>
      <c r="F20" s="20">
        <v>42</v>
      </c>
      <c r="G20" s="20">
        <v>66</v>
      </c>
      <c r="H20" s="22">
        <f>SUM(I20:L20)</f>
        <v>30</v>
      </c>
      <c r="I20" s="22">
        <v>0</v>
      </c>
      <c r="J20" s="22">
        <v>0</v>
      </c>
      <c r="K20" s="22">
        <v>29</v>
      </c>
      <c r="L20" s="56">
        <v>1</v>
      </c>
      <c r="M20" s="56">
        <f>E20*10%</f>
        <v>10.8</v>
      </c>
      <c r="N20" s="55">
        <f>E20*15%</f>
        <v>16.2</v>
      </c>
      <c r="O20" s="55">
        <f>E20*40%</f>
        <v>43.2</v>
      </c>
    </row>
    <row r="21" ht="20.25" spans="1:15">
      <c r="A21" s="12">
        <v>17</v>
      </c>
      <c r="B21" s="23" t="s">
        <v>37</v>
      </c>
      <c r="C21" s="16" t="s">
        <v>21</v>
      </c>
      <c r="D21" s="17">
        <f t="shared" si="6"/>
        <v>367</v>
      </c>
      <c r="E21" s="17">
        <f>F21+G21</f>
        <v>276</v>
      </c>
      <c r="F21" s="18">
        <v>136</v>
      </c>
      <c r="G21" s="18">
        <v>140</v>
      </c>
      <c r="H21" s="21">
        <f>SUM(I21:L21)</f>
        <v>91</v>
      </c>
      <c r="I21" s="21">
        <v>0</v>
      </c>
      <c r="J21" s="21">
        <v>0</v>
      </c>
      <c r="K21" s="21">
        <v>91</v>
      </c>
      <c r="L21" s="57">
        <v>0</v>
      </c>
      <c r="M21" s="56">
        <f>E21*10%</f>
        <v>27.6</v>
      </c>
      <c r="N21" s="55">
        <f>E21*15%</f>
        <v>41.4</v>
      </c>
      <c r="O21" s="55">
        <f>E21*40%</f>
        <v>110.4</v>
      </c>
    </row>
    <row r="22" ht="20.25" spans="1:15">
      <c r="A22" s="12">
        <v>18</v>
      </c>
      <c r="B22" s="15" t="s">
        <v>38</v>
      </c>
      <c r="C22" s="16" t="s">
        <v>21</v>
      </c>
      <c r="D22" s="17">
        <f t="shared" si="6"/>
        <v>290</v>
      </c>
      <c r="E22" s="17">
        <f>F22+G22</f>
        <v>220</v>
      </c>
      <c r="F22" s="18">
        <v>99</v>
      </c>
      <c r="G22" s="18">
        <v>121</v>
      </c>
      <c r="H22" s="22">
        <f>SUM(I22:L22)</f>
        <v>70</v>
      </c>
      <c r="I22" s="22">
        <v>16</v>
      </c>
      <c r="J22" s="22">
        <v>0</v>
      </c>
      <c r="K22" s="22">
        <v>52</v>
      </c>
      <c r="L22" s="56">
        <v>2</v>
      </c>
      <c r="M22" s="56">
        <f>E22*10%</f>
        <v>22</v>
      </c>
      <c r="N22" s="55">
        <f>E22*15%</f>
        <v>33</v>
      </c>
      <c r="O22" s="55">
        <f>E22*40%</f>
        <v>88</v>
      </c>
    </row>
    <row r="23" ht="20.25" spans="1:15">
      <c r="A23" s="12">
        <v>19</v>
      </c>
      <c r="B23" s="23" t="s">
        <v>39</v>
      </c>
      <c r="C23" s="16" t="s">
        <v>21</v>
      </c>
      <c r="D23" s="17">
        <f t="shared" si="6"/>
        <v>235</v>
      </c>
      <c r="E23" s="17">
        <f>F23+G23</f>
        <v>203</v>
      </c>
      <c r="F23" s="20">
        <v>98</v>
      </c>
      <c r="G23" s="20">
        <v>105</v>
      </c>
      <c r="H23" s="17">
        <f>SUM(I23:L23)</f>
        <v>32</v>
      </c>
      <c r="I23" s="17">
        <v>0</v>
      </c>
      <c r="J23" s="24">
        <v>0</v>
      </c>
      <c r="K23" s="17">
        <v>31</v>
      </c>
      <c r="L23" s="53">
        <v>1</v>
      </c>
      <c r="M23" s="54">
        <f>E23*10%</f>
        <v>20.3</v>
      </c>
      <c r="N23" s="55">
        <f>E23*15%</f>
        <v>30.45</v>
      </c>
      <c r="O23" s="55">
        <f>E23*40%</f>
        <v>81.2</v>
      </c>
    </row>
    <row r="24" ht="20.25" spans="1:15">
      <c r="A24" s="12">
        <v>20</v>
      </c>
      <c r="B24" s="19" t="s">
        <v>40</v>
      </c>
      <c r="C24" s="16" t="s">
        <v>21</v>
      </c>
      <c r="D24" s="17">
        <f t="shared" si="6"/>
        <v>125</v>
      </c>
      <c r="E24" s="17">
        <f>F24+G24</f>
        <v>90</v>
      </c>
      <c r="F24" s="20">
        <v>42</v>
      </c>
      <c r="G24" s="18">
        <v>48</v>
      </c>
      <c r="H24" s="17">
        <f>SUM(I24:L24)</f>
        <v>35</v>
      </c>
      <c r="I24" s="17">
        <v>0</v>
      </c>
      <c r="J24" s="24">
        <v>0</v>
      </c>
      <c r="K24" s="17">
        <v>35</v>
      </c>
      <c r="L24" s="53">
        <v>0</v>
      </c>
      <c r="M24" s="54">
        <f>E24*10%</f>
        <v>9</v>
      </c>
      <c r="N24" s="55">
        <f>E24*15%</f>
        <v>13.5</v>
      </c>
      <c r="O24" s="55">
        <f>E24*40%</f>
        <v>36</v>
      </c>
    </row>
    <row r="25" ht="20.25" spans="1:15">
      <c r="A25" s="12">
        <v>21</v>
      </c>
      <c r="B25" s="15" t="s">
        <v>41</v>
      </c>
      <c r="C25" s="16" t="s">
        <v>21</v>
      </c>
      <c r="D25" s="17">
        <f t="shared" si="6"/>
        <v>228</v>
      </c>
      <c r="E25" s="17">
        <f>F25+G25</f>
        <v>164</v>
      </c>
      <c r="F25" s="18">
        <v>79</v>
      </c>
      <c r="G25" s="18">
        <v>85</v>
      </c>
      <c r="H25" s="17">
        <f>SUM(I25:L25)</f>
        <v>64</v>
      </c>
      <c r="I25" s="17">
        <v>2</v>
      </c>
      <c r="J25" s="24">
        <v>0</v>
      </c>
      <c r="K25" s="17">
        <v>62</v>
      </c>
      <c r="L25" s="53">
        <v>0</v>
      </c>
      <c r="M25" s="54">
        <f>E25*10%</f>
        <v>16.4</v>
      </c>
      <c r="N25" s="55">
        <f>E25*15%</f>
        <v>24.6</v>
      </c>
      <c r="O25" s="55">
        <f>E25*40%</f>
        <v>65.6</v>
      </c>
    </row>
    <row r="26" ht="20.25" spans="1:15">
      <c r="A26" s="12">
        <v>22</v>
      </c>
      <c r="B26" s="15" t="s">
        <v>42</v>
      </c>
      <c r="C26" s="16" t="s">
        <v>21</v>
      </c>
      <c r="D26" s="17">
        <v>18</v>
      </c>
      <c r="E26" s="24">
        <v>0</v>
      </c>
      <c r="F26" s="24">
        <v>0</v>
      </c>
      <c r="G26" s="24">
        <v>0</v>
      </c>
      <c r="H26" s="17">
        <f>SUM(I26:L26)</f>
        <v>18</v>
      </c>
      <c r="I26" s="17">
        <v>0</v>
      </c>
      <c r="J26" s="58">
        <v>1</v>
      </c>
      <c r="K26" s="17">
        <v>17</v>
      </c>
      <c r="L26" s="53">
        <v>0</v>
      </c>
      <c r="M26" s="54">
        <v>0</v>
      </c>
      <c r="N26" s="55">
        <v>0</v>
      </c>
      <c r="O26" s="55">
        <v>0</v>
      </c>
    </row>
    <row r="27" s="1" customFormat="1" ht="28" customHeight="1" spans="1:15">
      <c r="A27" s="25"/>
      <c r="B27" s="26" t="s">
        <v>43</v>
      </c>
      <c r="C27" s="26"/>
      <c r="D27" s="25">
        <f>SUM(D5:D26)</f>
        <v>6394</v>
      </c>
      <c r="E27" s="25">
        <f>SUM(E5:E25)</f>
        <v>4618</v>
      </c>
      <c r="F27" s="27">
        <f>SUM(F5:F25)</f>
        <v>1879</v>
      </c>
      <c r="G27" s="27">
        <f>SUM(G5:G25)</f>
        <v>2739</v>
      </c>
      <c r="H27" s="25">
        <f>SUM(H5:H26)</f>
        <v>1776</v>
      </c>
      <c r="I27" s="25">
        <f>SUM(I5:I25)</f>
        <v>37</v>
      </c>
      <c r="J27" s="59">
        <f>SUM(J5:J26)</f>
        <v>31</v>
      </c>
      <c r="K27" s="60">
        <f>SUM(K5:K26)</f>
        <v>1675</v>
      </c>
      <c r="L27" s="61">
        <f>SUM(L5:L26)</f>
        <v>33</v>
      </c>
      <c r="M27" s="62">
        <f>SUM(M5:M25)</f>
        <v>461.8</v>
      </c>
      <c r="N27" s="63">
        <f>SUM(N5:N25)</f>
        <v>692.7</v>
      </c>
      <c r="O27" s="63">
        <f>SUM(O5:O25)</f>
        <v>1847.2</v>
      </c>
    </row>
    <row r="28" s="1" customFormat="1" ht="28" customHeight="1" spans="1:15">
      <c r="A28" s="28"/>
      <c r="B28" s="29"/>
      <c r="C28" s="29"/>
      <c r="D28" s="29"/>
      <c r="E28" s="29"/>
      <c r="F28" s="30"/>
      <c r="G28" s="30"/>
      <c r="H28" s="29"/>
      <c r="I28" s="29"/>
      <c r="J28" s="29"/>
      <c r="K28" s="29"/>
      <c r="L28" s="29"/>
      <c r="M28" s="29"/>
      <c r="N28" s="29"/>
      <c r="O28" s="64"/>
    </row>
    <row r="29" ht="51" customHeight="1" spans="1:15">
      <c r="A29" s="8" t="s">
        <v>1</v>
      </c>
      <c r="B29" s="9" t="s">
        <v>44</v>
      </c>
      <c r="C29" s="9" t="s">
        <v>3</v>
      </c>
      <c r="D29" s="10" t="s">
        <v>4</v>
      </c>
      <c r="E29" s="31" t="s">
        <v>5</v>
      </c>
      <c r="F29" s="32" t="s">
        <v>6</v>
      </c>
      <c r="G29" s="32" t="s">
        <v>7</v>
      </c>
      <c r="H29" s="31" t="s">
        <v>8</v>
      </c>
      <c r="I29" s="65"/>
      <c r="J29" s="66" t="s">
        <v>9</v>
      </c>
      <c r="K29" s="66" t="s">
        <v>10</v>
      </c>
      <c r="L29" s="66" t="s">
        <v>45</v>
      </c>
      <c r="M29" s="46" t="s">
        <v>11</v>
      </c>
      <c r="N29" s="46" t="s">
        <v>12</v>
      </c>
      <c r="O29" s="46" t="s">
        <v>13</v>
      </c>
    </row>
    <row r="30" ht="22" customHeight="1" spans="1:15">
      <c r="A30" s="12"/>
      <c r="B30" s="10" t="s">
        <v>14</v>
      </c>
      <c r="C30" s="10"/>
      <c r="D30" s="33"/>
      <c r="E30" s="12"/>
      <c r="F30" s="34"/>
      <c r="G30" s="34"/>
      <c r="H30" s="35"/>
      <c r="I30" s="35"/>
      <c r="J30" s="47" t="s">
        <v>46</v>
      </c>
      <c r="K30" s="48" t="s">
        <v>47</v>
      </c>
      <c r="L30" s="47" t="s">
        <v>48</v>
      </c>
      <c r="M30" s="47">
        <v>0.1</v>
      </c>
      <c r="N30" s="47">
        <v>0.15</v>
      </c>
      <c r="O30" s="47">
        <v>0.4</v>
      </c>
    </row>
    <row r="31" ht="22" customHeight="1" spans="1:15">
      <c r="A31" s="12"/>
      <c r="B31" s="10" t="s">
        <v>19</v>
      </c>
      <c r="C31" s="10"/>
      <c r="D31" s="33"/>
      <c r="E31" s="12"/>
      <c r="F31" s="34"/>
      <c r="G31" s="34"/>
      <c r="H31" s="33"/>
      <c r="I31" s="33"/>
      <c r="J31" s="50">
        <v>7000</v>
      </c>
      <c r="K31" s="49">
        <v>5000</v>
      </c>
      <c r="L31" s="51">
        <v>4000</v>
      </c>
      <c r="M31" s="52">
        <v>10000</v>
      </c>
      <c r="N31" s="52">
        <v>7000</v>
      </c>
      <c r="O31" s="52">
        <v>5000</v>
      </c>
    </row>
    <row r="32" ht="20.25" spans="1:15">
      <c r="A32" s="12">
        <v>1</v>
      </c>
      <c r="B32" s="23" t="s">
        <v>20</v>
      </c>
      <c r="C32" s="16" t="s">
        <v>49</v>
      </c>
      <c r="D32" s="17">
        <f t="shared" ref="D32:D39" si="7">H32+E32</f>
        <v>52</v>
      </c>
      <c r="E32" s="17">
        <f t="shared" ref="E32:E39" si="8">F32+G32</f>
        <v>35</v>
      </c>
      <c r="F32" s="36">
        <v>18</v>
      </c>
      <c r="G32" s="37">
        <v>17</v>
      </c>
      <c r="H32" s="17">
        <f>SUM(J32:L32)</f>
        <v>17</v>
      </c>
      <c r="I32" s="17"/>
      <c r="J32" s="24">
        <v>0</v>
      </c>
      <c r="K32" s="17">
        <v>8</v>
      </c>
      <c r="L32" s="53">
        <v>9</v>
      </c>
      <c r="M32" s="54">
        <f>E32*10%</f>
        <v>3.5</v>
      </c>
      <c r="N32" s="54">
        <f t="shared" ref="N32:N39" si="9">E32*15%</f>
        <v>5.25</v>
      </c>
      <c r="O32" s="54">
        <f>E32*40%</f>
        <v>14</v>
      </c>
    </row>
    <row r="33" ht="20.25" spans="1:15">
      <c r="A33" s="12">
        <v>2</v>
      </c>
      <c r="B33" s="23" t="s">
        <v>23</v>
      </c>
      <c r="C33" s="16" t="s">
        <v>49</v>
      </c>
      <c r="D33" s="17">
        <f t="shared" si="7"/>
        <v>86</v>
      </c>
      <c r="E33" s="17">
        <f t="shared" si="8"/>
        <v>56</v>
      </c>
      <c r="F33" s="38">
        <v>27</v>
      </c>
      <c r="G33" s="38">
        <v>29</v>
      </c>
      <c r="H33" s="22">
        <f t="shared" ref="H33:H39" si="10">SUM(J33:L33)</f>
        <v>30</v>
      </c>
      <c r="I33" s="22"/>
      <c r="J33" s="22">
        <v>1</v>
      </c>
      <c r="K33" s="22">
        <v>8</v>
      </c>
      <c r="L33" s="56">
        <v>21</v>
      </c>
      <c r="M33" s="56">
        <f t="shared" ref="M32:M39" si="11">E33*10%</f>
        <v>5.6</v>
      </c>
      <c r="N33" s="56">
        <f t="shared" si="9"/>
        <v>8.4</v>
      </c>
      <c r="O33" s="54">
        <f t="shared" ref="O33:O40" si="12">E33*40%</f>
        <v>22.4</v>
      </c>
    </row>
    <row r="34" ht="20.25" spans="1:15">
      <c r="A34" s="12">
        <v>3</v>
      </c>
      <c r="B34" s="23" t="s">
        <v>27</v>
      </c>
      <c r="C34" s="16" t="s">
        <v>49</v>
      </c>
      <c r="D34" s="17">
        <f t="shared" si="7"/>
        <v>118</v>
      </c>
      <c r="E34" s="17">
        <f t="shared" si="8"/>
        <v>63</v>
      </c>
      <c r="F34" s="38">
        <v>26</v>
      </c>
      <c r="G34" s="38">
        <v>37</v>
      </c>
      <c r="H34" s="21">
        <f>SUM(J34:L34)</f>
        <v>55</v>
      </c>
      <c r="I34" s="21"/>
      <c r="J34" s="21">
        <v>0</v>
      </c>
      <c r="K34" s="21">
        <v>16</v>
      </c>
      <c r="L34" s="57">
        <v>39</v>
      </c>
      <c r="M34" s="56">
        <f t="shared" si="11"/>
        <v>6.3</v>
      </c>
      <c r="N34" s="56">
        <f t="shared" si="9"/>
        <v>9.45</v>
      </c>
      <c r="O34" s="54">
        <f t="shared" si="12"/>
        <v>25.2</v>
      </c>
    </row>
    <row r="35" ht="20.25" spans="1:15">
      <c r="A35" s="12">
        <v>4</v>
      </c>
      <c r="B35" s="23" t="s">
        <v>34</v>
      </c>
      <c r="C35" s="16" t="s">
        <v>49</v>
      </c>
      <c r="D35" s="17">
        <f t="shared" si="7"/>
        <v>70</v>
      </c>
      <c r="E35" s="17">
        <f t="shared" si="8"/>
        <v>48</v>
      </c>
      <c r="F35" s="38">
        <v>24</v>
      </c>
      <c r="G35" s="38">
        <v>24</v>
      </c>
      <c r="H35" s="21">
        <f t="shared" si="10"/>
        <v>22</v>
      </c>
      <c r="I35" s="21"/>
      <c r="J35" s="21">
        <v>4</v>
      </c>
      <c r="K35" s="21">
        <v>17</v>
      </c>
      <c r="L35" s="57">
        <v>1</v>
      </c>
      <c r="M35" s="56">
        <f t="shared" si="11"/>
        <v>4.8</v>
      </c>
      <c r="N35" s="56">
        <f t="shared" si="9"/>
        <v>7.2</v>
      </c>
      <c r="O35" s="54">
        <f t="shared" si="12"/>
        <v>19.2</v>
      </c>
    </row>
    <row r="36" ht="20.25" spans="1:15">
      <c r="A36" s="12">
        <v>5</v>
      </c>
      <c r="B36" s="23" t="s">
        <v>37</v>
      </c>
      <c r="C36" s="16" t="s">
        <v>49</v>
      </c>
      <c r="D36" s="17">
        <f t="shared" si="7"/>
        <v>53</v>
      </c>
      <c r="E36" s="17">
        <f t="shared" si="8"/>
        <v>34</v>
      </c>
      <c r="F36" s="38">
        <v>18</v>
      </c>
      <c r="G36" s="38">
        <v>16</v>
      </c>
      <c r="H36" s="22">
        <f t="shared" si="10"/>
        <v>19</v>
      </c>
      <c r="I36" s="22"/>
      <c r="J36" s="22">
        <v>1</v>
      </c>
      <c r="K36" s="22">
        <v>10</v>
      </c>
      <c r="L36" s="56">
        <v>8</v>
      </c>
      <c r="M36" s="56">
        <f t="shared" si="11"/>
        <v>3.4</v>
      </c>
      <c r="N36" s="56">
        <f t="shared" si="9"/>
        <v>5.1</v>
      </c>
      <c r="O36" s="54">
        <f t="shared" si="12"/>
        <v>13.6</v>
      </c>
    </row>
    <row r="37" ht="20.25" spans="1:15">
      <c r="A37" s="12">
        <v>6</v>
      </c>
      <c r="B37" s="19" t="s">
        <v>38</v>
      </c>
      <c r="C37" s="16" t="s">
        <v>49</v>
      </c>
      <c r="D37" s="17">
        <f t="shared" si="7"/>
        <v>33</v>
      </c>
      <c r="E37" s="17">
        <f t="shared" si="8"/>
        <v>21</v>
      </c>
      <c r="F37" s="38">
        <v>10</v>
      </c>
      <c r="G37" s="38">
        <v>11</v>
      </c>
      <c r="H37" s="22">
        <f t="shared" si="10"/>
        <v>12</v>
      </c>
      <c r="I37" s="22"/>
      <c r="J37" s="22">
        <v>0</v>
      </c>
      <c r="K37" s="22">
        <v>10</v>
      </c>
      <c r="L37" s="56">
        <v>2</v>
      </c>
      <c r="M37" s="56">
        <f t="shared" si="11"/>
        <v>2.1</v>
      </c>
      <c r="N37" s="56">
        <f t="shared" si="9"/>
        <v>3.15</v>
      </c>
      <c r="O37" s="54">
        <f t="shared" si="12"/>
        <v>8.4</v>
      </c>
    </row>
    <row r="38" ht="20.25" spans="1:15">
      <c r="A38" s="12">
        <v>7</v>
      </c>
      <c r="B38" s="15" t="s">
        <v>22</v>
      </c>
      <c r="C38" s="16" t="s">
        <v>49</v>
      </c>
      <c r="D38" s="17">
        <f t="shared" si="7"/>
        <v>10</v>
      </c>
      <c r="E38" s="17">
        <f t="shared" si="8"/>
        <v>5</v>
      </c>
      <c r="F38" s="39">
        <v>0</v>
      </c>
      <c r="G38" s="39">
        <v>5</v>
      </c>
      <c r="H38" s="17">
        <f t="shared" si="10"/>
        <v>5</v>
      </c>
      <c r="I38" s="17"/>
      <c r="J38" s="24">
        <v>1</v>
      </c>
      <c r="K38" s="17">
        <v>3</v>
      </c>
      <c r="L38" s="53">
        <v>1</v>
      </c>
      <c r="M38" s="54">
        <f t="shared" si="11"/>
        <v>0.5</v>
      </c>
      <c r="N38" s="54">
        <f t="shared" si="9"/>
        <v>0.75</v>
      </c>
      <c r="O38" s="54">
        <f t="shared" si="12"/>
        <v>2</v>
      </c>
    </row>
    <row r="39" ht="20.25" spans="1:15">
      <c r="A39" s="12">
        <v>8</v>
      </c>
      <c r="B39" s="23" t="s">
        <v>32</v>
      </c>
      <c r="C39" s="16" t="s">
        <v>49</v>
      </c>
      <c r="D39" s="17">
        <f t="shared" si="7"/>
        <v>17</v>
      </c>
      <c r="E39" s="17">
        <f t="shared" si="8"/>
        <v>7</v>
      </c>
      <c r="F39" s="39">
        <v>0</v>
      </c>
      <c r="G39" s="39">
        <v>7</v>
      </c>
      <c r="H39" s="17">
        <f t="shared" si="10"/>
        <v>10</v>
      </c>
      <c r="I39" s="17"/>
      <c r="J39" s="24">
        <v>1</v>
      </c>
      <c r="K39" s="17">
        <v>2</v>
      </c>
      <c r="L39" s="53">
        <v>7</v>
      </c>
      <c r="M39" s="54">
        <f t="shared" si="11"/>
        <v>0.7</v>
      </c>
      <c r="N39" s="54">
        <f t="shared" si="9"/>
        <v>1.05</v>
      </c>
      <c r="O39" s="54">
        <f t="shared" si="12"/>
        <v>2.8</v>
      </c>
    </row>
    <row r="40" s="2" customFormat="1" ht="32" customHeight="1" spans="1:15">
      <c r="A40" s="40"/>
      <c r="B40" s="40" t="s">
        <v>43</v>
      </c>
      <c r="C40" s="40"/>
      <c r="D40" s="40">
        <f t="shared" ref="D40:H40" si="13">SUM(D32:D39)</f>
        <v>439</v>
      </c>
      <c r="E40" s="40">
        <f t="shared" si="13"/>
        <v>269</v>
      </c>
      <c r="F40" s="41">
        <f t="shared" si="13"/>
        <v>123</v>
      </c>
      <c r="G40" s="41">
        <f t="shared" si="13"/>
        <v>146</v>
      </c>
      <c r="H40" s="40">
        <f t="shared" si="13"/>
        <v>170</v>
      </c>
      <c r="I40" s="40"/>
      <c r="J40" s="67">
        <f>SUM(J32:J39)</f>
        <v>8</v>
      </c>
      <c r="K40" s="40">
        <f>SUM(K32:K39)</f>
        <v>74</v>
      </c>
      <c r="L40" s="68">
        <f>SUM(L32:L39)</f>
        <v>88</v>
      </c>
      <c r="M40" s="63">
        <f>SUM(M32:M39)</f>
        <v>26.9</v>
      </c>
      <c r="N40" s="63">
        <f>SUM(N32:N39)</f>
        <v>40.35</v>
      </c>
      <c r="O40" s="63">
        <f t="shared" si="12"/>
        <v>107.6</v>
      </c>
    </row>
    <row r="41" s="2" customFormat="1" spans="6:12">
      <c r="F41" s="42"/>
      <c r="G41" s="42"/>
      <c r="J41" s="69"/>
      <c r="L41" s="69"/>
    </row>
    <row r="42" s="2" customFormat="1" spans="6:12">
      <c r="F42" s="42"/>
      <c r="G42" s="42"/>
      <c r="J42" s="69"/>
      <c r="L42" s="69"/>
    </row>
    <row r="43" s="2" customFormat="1" spans="6:12">
      <c r="F43" s="42"/>
      <c r="G43" s="42"/>
      <c r="J43" s="69"/>
      <c r="L43" s="69"/>
    </row>
    <row r="44" s="2" customFormat="1" spans="6:12">
      <c r="F44" s="42"/>
      <c r="G44" s="42"/>
      <c r="J44" s="69"/>
      <c r="L44" s="69"/>
    </row>
    <row r="45" s="2" customFormat="1" spans="6:12">
      <c r="F45" s="42"/>
      <c r="G45" s="42"/>
      <c r="J45" s="69"/>
      <c r="L45" s="69"/>
    </row>
    <row r="46" s="2" customFormat="1" spans="6:12">
      <c r="F46" s="42"/>
      <c r="G46" s="42"/>
      <c r="J46" s="69"/>
      <c r="L46" s="69"/>
    </row>
  </sheetData>
  <mergeCells count="6">
    <mergeCell ref="A1:O1"/>
    <mergeCell ref="I2:J2"/>
    <mergeCell ref="K2:L2"/>
    <mergeCell ref="B27:C27"/>
    <mergeCell ref="A28:O28"/>
    <mergeCell ref="B40:C40"/>
  </mergeCells>
  <printOptions horizontalCentered="1" verticalCentered="1"/>
  <pageMargins left="0.700694444444445" right="0.700694444444445" top="0.161111111111111" bottom="0.161111111111111" header="0.298611111111111" footer="0.298611111111111"/>
  <pageSetup paperSize="8" scale="8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钱磊</dc:creator>
  <cp:lastModifiedBy>orange</cp:lastModifiedBy>
  <dcterms:created xsi:type="dcterms:W3CDTF">2023-05-12T11:15:00Z</dcterms:created>
  <dcterms:modified xsi:type="dcterms:W3CDTF">2023-09-25T05:08:59Z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958956FCA9D54CE2A69F28600B63EE9C_13</vt:lpwstr>
  </property>
  <property fmtid="{D5CDD505-2E9C-101B-9397-08002B2CF9AE}" pid="3" name="KSOProductBuildVer">
    <vt:lpwstr>2052-12.1.0.15374</vt:lpwstr>
  </property>
</Properties>
</file>