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14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<sst xmlns="http://schemas.openxmlformats.org/spreadsheetml/2006/main" count="111" uniqueCount="62">
  <si>
    <t>附件6</t>
  </si>
  <si>
    <t>广西师范大学2025年研究生学业奖学金评选名额分配表</t>
  </si>
  <si>
    <t>序号</t>
  </si>
  <si>
    <t>研究生培养单位</t>
  </si>
  <si>
    <t>学生类型</t>
  </si>
  <si>
    <t>培养单位
总人数</t>
  </si>
  <si>
    <t>2022-2024级
(全日制)总人数</t>
  </si>
  <si>
    <t>2022级农硕</t>
  </si>
  <si>
    <t>2023级
(全日制)人数</t>
  </si>
  <si>
    <t>2024级
(全日制)人数</t>
  </si>
  <si>
    <t>2025级
(全日制)人数</t>
  </si>
  <si>
    <t>2025级
符合新生学业奖人数</t>
  </si>
  <si>
    <t>2024研究生支教团人数</t>
  </si>
  <si>
    <t>2025年农硕</t>
  </si>
  <si>
    <t>退役士兵</t>
  </si>
  <si>
    <t>普通推免</t>
  </si>
  <si>
    <t>新生学业奖学金
（一等）</t>
  </si>
  <si>
    <t>新生学业奖学金
（二等）</t>
  </si>
  <si>
    <t>老生学业奖学金（一等）</t>
  </si>
  <si>
    <t>老生学业奖学金
（二等）</t>
  </si>
  <si>
    <t>老生学业奖学金
（三等）</t>
  </si>
  <si>
    <t>评比比例</t>
  </si>
  <si>
    <t>推免生</t>
  </si>
  <si>
    <t>一志愿双一流</t>
  </si>
  <si>
    <t>一志愿非双一流</t>
  </si>
  <si>
    <t>调剂双一流</t>
  </si>
  <si>
    <t>标准（元/人）</t>
  </si>
  <si>
    <t>文学院/新闻与传播学院</t>
  </si>
  <si>
    <t>硕士生</t>
  </si>
  <si>
    <t>历史文化与旅游学院</t>
  </si>
  <si>
    <t>马克思主义学院</t>
  </si>
  <si>
    <t>法学院/律师学院</t>
  </si>
  <si>
    <t>政治与公共管理学院</t>
  </si>
  <si>
    <t>经济管理学院</t>
  </si>
  <si>
    <t>教育学部</t>
  </si>
  <si>
    <t>外国语学院</t>
  </si>
  <si>
    <t>美术学院</t>
  </si>
  <si>
    <t>音乐学院</t>
  </si>
  <si>
    <t>数学与统计学院</t>
  </si>
  <si>
    <t>物理科学与技术学院</t>
  </si>
  <si>
    <t>科学教育研究所</t>
  </si>
  <si>
    <t>化学与药学学院</t>
  </si>
  <si>
    <t>生命科学学院</t>
  </si>
  <si>
    <t>环境与资源学院</t>
  </si>
  <si>
    <t>计算机科学与工程学院/软件学院/人工智能学院</t>
  </si>
  <si>
    <t>体育与健康学院</t>
  </si>
  <si>
    <t>电子与信息工程学院/集成电路学院</t>
  </si>
  <si>
    <t>职业技术师范学院</t>
  </si>
  <si>
    <t>设计学院</t>
  </si>
  <si>
    <t>图书情报研究所</t>
  </si>
  <si>
    <t>总数</t>
  </si>
  <si>
    <t>2022-2024级
总人数</t>
  </si>
  <si>
    <r>
      <rPr>
        <b/>
        <sz val="12"/>
        <color rgb="FF000000"/>
        <rFont val="宋体"/>
        <charset val="134"/>
      </rPr>
      <t xml:space="preserve">2022级人数
</t>
    </r>
    <r>
      <rPr>
        <b/>
        <sz val="11"/>
        <color rgb="FFFF0000"/>
        <rFont val="宋体"/>
        <charset val="134"/>
      </rPr>
      <t>（四年制博士）</t>
    </r>
  </si>
  <si>
    <t>2023级人数</t>
  </si>
  <si>
    <t>2024级人数</t>
  </si>
  <si>
    <t>2025级符合新生学业奖人数</t>
  </si>
  <si>
    <t>新生学业奖学金（三等）</t>
  </si>
  <si>
    <t>老生学业奖学金（三等）</t>
  </si>
  <si>
    <t>硕博连读</t>
  </si>
  <si>
    <t>非定向</t>
  </si>
  <si>
    <t>定向</t>
  </si>
  <si>
    <t>博士生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</si>
</sst>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\(0\)"/>
  </numFmts>
  <fonts count="5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8"/>
      <name val="黑体"/>
      <charset val="134"/>
    </font>
    <font>
      <b/>
      <sz val="20"/>
      <name val="黑体"/>
      <charset val="134"/>
    </font>
    <font>
      <b/>
      <sz val="13"/>
      <name val="宋体"/>
      <charset val="134"/>
    </font>
    <font>
      <b/>
      <sz val="13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6"/>
      <name val="宋体"/>
      <charset val="134"/>
    </font>
    <font>
      <sz val="12"/>
      <color rgb="FF000000"/>
      <name val="宋体"/>
      <charset val="134"/>
    </font>
    <font>
      <b/>
      <sz val="14"/>
      <name val="宋体"/>
      <charset val="134"/>
    </font>
    <font>
      <b/>
      <sz val="14"/>
      <color indexed="8"/>
      <name val="宋体"/>
      <charset val="134"/>
    </font>
    <font>
      <b/>
      <sz val="11"/>
      <name val="宋体"/>
      <charset val="134"/>
    </font>
    <font>
      <b/>
      <sz val="14"/>
      <color theme="1"/>
      <name val="宋体"/>
      <charset val="134"/>
    </font>
    <font>
      <sz val="16"/>
      <color rgb="FF000000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color rgb="FFFF0000"/>
      <name val="宋体"/>
      <charset val="134"/>
      <scheme val="minor"/>
    </font>
    <font>
      <sz val="16"/>
      <name val="宋体"/>
      <charset val="134"/>
      <scheme val="minor"/>
    </font>
    <font>
      <sz val="16"/>
      <color rgb="FF000000"/>
      <name val="宋体"/>
      <charset val="134"/>
    </font>
    <font>
      <b/>
      <sz val="14"/>
      <name val="宋体"/>
      <charset val="134"/>
      <scheme val="minor"/>
    </font>
    <font>
      <b/>
      <sz val="12"/>
      <color indexed="8"/>
      <name val="宋体"/>
      <charset val="134"/>
    </font>
    <font>
      <b/>
      <sz val="12"/>
      <color rgb="FF000000"/>
      <name val="宋体"/>
      <charset val="134"/>
    </font>
    <font>
      <b/>
      <sz val="12"/>
      <color rgb="FFFF0000"/>
      <name val="宋体"/>
      <charset val="134"/>
    </font>
    <font>
      <sz val="16"/>
      <color rgb="FFFF0000"/>
      <name val="宋体"/>
      <charset val="134"/>
    </font>
    <font>
      <b/>
      <sz val="14"/>
      <color rgb="FFFF0000"/>
      <name val="宋体"/>
      <charset val="134"/>
      <scheme val="minor"/>
    </font>
    <font>
      <b/>
      <sz val="13"/>
      <color rgb="FF000000"/>
      <name val="宋体"/>
      <charset val="134"/>
    </font>
    <font>
      <sz val="16"/>
      <color theme="1"/>
      <name val="宋体"/>
      <charset val="134"/>
    </font>
    <font>
      <sz val="16"/>
      <color theme="9"/>
      <name val="宋体"/>
      <charset val="134"/>
    </font>
    <font>
      <b/>
      <sz val="14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6" applyNumberFormat="0" applyFill="0" applyAlignment="0" applyProtection="0">
      <alignment vertical="center"/>
    </xf>
    <xf numFmtId="0" fontId="38" fillId="0" borderId="6" applyNumberFormat="0" applyFill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7" borderId="8" applyNumberFormat="0" applyAlignment="0" applyProtection="0">
      <alignment vertical="center"/>
    </xf>
    <xf numFmtId="0" fontId="41" fillId="8" borderId="9" applyNumberFormat="0" applyAlignment="0" applyProtection="0">
      <alignment vertical="center"/>
    </xf>
    <xf numFmtId="0" fontId="42" fillId="8" borderId="8" applyNumberFormat="0" applyAlignment="0" applyProtection="0">
      <alignment vertical="center"/>
    </xf>
    <xf numFmtId="0" fontId="43" fillId="9" borderId="10" applyNumberFormat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5" fillId="0" borderId="12" applyNumberFormat="0" applyFill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9" fillId="13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49" fillId="16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/>
    </xf>
    <xf numFmtId="0" fontId="18" fillId="2" borderId="1" xfId="0" applyNumberFormat="1" applyFont="1" applyFill="1" applyBorder="1" applyAlignment="1">
      <alignment horizontal="center" vertical="center"/>
    </xf>
    <xf numFmtId="0" fontId="19" fillId="2" borderId="1" xfId="0" applyNumberFormat="1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1" xfId="49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76" fontId="21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/>
    </xf>
    <xf numFmtId="9" fontId="25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9" fontId="15" fillId="0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7" fillId="0" borderId="1" xfId="49" applyFont="1" applyFill="1" applyBorder="1" applyAlignment="1">
      <alignment horizontal="center" vertical="center"/>
    </xf>
    <xf numFmtId="177" fontId="5" fillId="5" borderId="1" xfId="0" applyNumberFormat="1" applyFont="1" applyFill="1" applyBorder="1" applyAlignment="1">
      <alignment horizontal="center" vertical="center" wrapText="1"/>
    </xf>
    <xf numFmtId="177" fontId="28" fillId="5" borderId="1" xfId="0" applyNumberFormat="1" applyFont="1" applyFill="1" applyBorder="1" applyAlignment="1">
      <alignment horizontal="center" vertical="center" wrapText="1"/>
    </xf>
    <xf numFmtId="177" fontId="25" fillId="0" borderId="1" xfId="0" applyNumberFormat="1" applyFont="1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/>
    </xf>
    <xf numFmtId="177" fontId="29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22" fillId="0" borderId="1" xfId="49" applyFont="1" applyBorder="1" applyAlignment="1">
      <alignment horizontal="center" vertical="center"/>
    </xf>
    <xf numFmtId="177" fontId="31" fillId="0" borderId="1" xfId="0" applyNumberFormat="1" applyFont="1" applyFill="1" applyBorder="1" applyAlignment="1">
      <alignment horizontal="center" vertical="center"/>
    </xf>
    <xf numFmtId="177" fontId="13" fillId="0" borderId="1" xfId="0" applyNumberFormat="1" applyFont="1" applyFill="1" applyBorder="1" applyAlignment="1">
      <alignment horizontal="center" vertical="center"/>
    </xf>
    <xf numFmtId="177" fontId="16" fillId="0" borderId="1" xfId="0" applyNumberFormat="1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177" fontId="5" fillId="5" borderId="2" xfId="0" applyNumberFormat="1" applyFont="1" applyFill="1" applyBorder="1" applyAlignment="1">
      <alignment horizontal="center" vertical="center" wrapText="1"/>
    </xf>
    <xf numFmtId="177" fontId="28" fillId="5" borderId="2" xfId="0" applyNumberFormat="1" applyFont="1" applyFill="1" applyBorder="1" applyAlignment="1">
      <alignment horizontal="center" vertical="center" wrapText="1"/>
    </xf>
    <xf numFmtId="176" fontId="16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177" fontId="28" fillId="5" borderId="3" xfId="0" applyNumberFormat="1" applyFont="1" applyFill="1" applyBorder="1" applyAlignment="1">
      <alignment horizontal="center" vertical="center" wrapText="1"/>
    </xf>
    <xf numFmtId="9" fontId="25" fillId="0" borderId="3" xfId="0" applyNumberFormat="1" applyFont="1" applyFill="1" applyBorder="1" applyAlignment="1">
      <alignment horizontal="center" vertical="center"/>
    </xf>
    <xf numFmtId="177" fontId="25" fillId="0" borderId="3" xfId="0" applyNumberFormat="1" applyFont="1" applyFill="1" applyBorder="1" applyAlignment="1">
      <alignment horizontal="center" vertical="center"/>
    </xf>
    <xf numFmtId="177" fontId="29" fillId="0" borderId="3" xfId="0" applyNumberFormat="1" applyFont="1" applyFill="1" applyBorder="1" applyAlignment="1">
      <alignment horizontal="center" vertical="center"/>
    </xf>
    <xf numFmtId="177" fontId="16" fillId="0" borderId="3" xfId="0" applyNumberFormat="1" applyFont="1" applyFill="1" applyBorder="1" applyAlignment="1">
      <alignment horizontal="center" vertical="center"/>
    </xf>
    <xf numFmtId="177" fontId="5" fillId="5" borderId="4" xfId="0" applyNumberFormat="1" applyFont="1" applyFill="1" applyBorder="1" applyAlignment="1">
      <alignment horizontal="center" vertical="center" wrapText="1"/>
    </xf>
    <xf numFmtId="177" fontId="11" fillId="0" borderId="3" xfId="0" applyNumberFormat="1" applyFont="1" applyFill="1" applyBorder="1" applyAlignment="1">
      <alignment horizontal="center" vertical="center"/>
    </xf>
    <xf numFmtId="176" fontId="16" fillId="0" borderId="3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  <color rgb="00FF0000"/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42"/>
  <sheetViews>
    <sheetView tabSelected="1" zoomScale="90" zoomScaleNormal="90" zoomScaleSheetLayoutView="80" workbookViewId="0">
      <pane xSplit="2" topLeftCell="J1" activePane="topRight" state="frozen"/>
      <selection/>
      <selection pane="topRight" activeCell="P5" sqref="P5"/>
    </sheetView>
  </sheetViews>
  <sheetFormatPr defaultColWidth="9" defaultRowHeight="16.8"/>
  <cols>
    <col min="1" max="1" width="9.00961538461539" style="1" customWidth="1"/>
    <col min="2" max="2" width="49.6634615384615" style="1" customWidth="1"/>
    <col min="3" max="3" width="13.2211538461538" style="1" customWidth="1"/>
    <col min="4" max="4" width="14.0576923076923" style="1" customWidth="1"/>
    <col min="5" max="6" width="19.3365384615385" style="1" customWidth="1"/>
    <col min="7" max="7" width="17.625" style="1" customWidth="1"/>
    <col min="8" max="8" width="17.9615384615385" style="1" customWidth="1"/>
    <col min="9" max="9" width="24.8461538461538" style="1" customWidth="1"/>
    <col min="10" max="10" width="21.0288461538462" style="1" customWidth="1"/>
    <col min="11" max="11" width="13.0096153846154" style="1" customWidth="1"/>
    <col min="12" max="14" width="14.0192307692308" style="1" customWidth="1"/>
    <col min="15" max="15" width="16.1923076923077" style="1" customWidth="1"/>
    <col min="16" max="16" width="16.2211538461538" style="1" customWidth="1"/>
    <col min="17" max="17" width="19.0288461538462" style="1" customWidth="1"/>
    <col min="18" max="18" width="18.625" style="1" customWidth="1"/>
    <col min="19" max="19" width="21.7115384615385" style="1" customWidth="1"/>
    <col min="20" max="20" width="24.7403846153846" style="1" customWidth="1"/>
    <col min="21" max="21" width="20.4711538461538" style="1" customWidth="1"/>
    <col min="22" max="16384" width="9" style="1"/>
  </cols>
  <sheetData>
    <row r="1" ht="23" customHeight="1" spans="1:2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70"/>
    </row>
    <row r="2" s="1" customFormat="1" ht="47" customHeight="1" spans="1:2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1"/>
    </row>
    <row r="3" s="1" customFormat="1" ht="42" customHeight="1" spans="1:21">
      <c r="A3" s="7" t="s">
        <v>2</v>
      </c>
      <c r="B3" s="8" t="s">
        <v>3</v>
      </c>
      <c r="C3" s="8" t="s">
        <v>4</v>
      </c>
      <c r="D3" s="9" t="s">
        <v>5</v>
      </c>
      <c r="E3" s="26" t="s">
        <v>6</v>
      </c>
      <c r="F3" s="26" t="s">
        <v>7</v>
      </c>
      <c r="G3" s="26" t="s">
        <v>8</v>
      </c>
      <c r="H3" s="26" t="s">
        <v>9</v>
      </c>
      <c r="I3" s="9" t="s">
        <v>10</v>
      </c>
      <c r="J3" s="9" t="s">
        <v>11</v>
      </c>
      <c r="K3" s="44" t="s">
        <v>12</v>
      </c>
      <c r="L3" s="45" t="s">
        <v>13</v>
      </c>
      <c r="M3" s="45" t="s">
        <v>14</v>
      </c>
      <c r="N3" s="45" t="s">
        <v>15</v>
      </c>
      <c r="O3" s="52" t="s">
        <v>16</v>
      </c>
      <c r="P3" s="52"/>
      <c r="Q3" s="52" t="s">
        <v>17</v>
      </c>
      <c r="R3" s="52"/>
      <c r="S3" s="55" t="s">
        <v>18</v>
      </c>
      <c r="T3" s="56" t="s">
        <v>19</v>
      </c>
      <c r="U3" s="72" t="s">
        <v>20</v>
      </c>
    </row>
    <row r="4" s="1" customFormat="1" ht="26" customHeight="1" spans="1:21">
      <c r="A4" s="10"/>
      <c r="B4" s="9" t="s">
        <v>21</v>
      </c>
      <c r="C4" s="9"/>
      <c r="D4" s="9"/>
      <c r="E4" s="27"/>
      <c r="F4" s="27"/>
      <c r="G4" s="27"/>
      <c r="H4" s="27"/>
      <c r="I4" s="10"/>
      <c r="J4" s="46"/>
      <c r="K4" s="46"/>
      <c r="L4" s="47"/>
      <c r="M4" s="47"/>
      <c r="N4" s="47"/>
      <c r="O4" s="47" t="s">
        <v>22</v>
      </c>
      <c r="P4" s="47" t="s">
        <v>23</v>
      </c>
      <c r="Q4" s="47" t="s">
        <v>24</v>
      </c>
      <c r="R4" s="47" t="s">
        <v>25</v>
      </c>
      <c r="S4" s="47">
        <v>0.1</v>
      </c>
      <c r="T4" s="47">
        <v>0.15</v>
      </c>
      <c r="U4" s="73">
        <v>0.35</v>
      </c>
    </row>
    <row r="5" s="1" customFormat="1" ht="26" customHeight="1" spans="1:21">
      <c r="A5" s="10"/>
      <c r="B5" s="9" t="s">
        <v>26</v>
      </c>
      <c r="C5" s="9"/>
      <c r="D5" s="9"/>
      <c r="E5" s="27"/>
      <c r="F5" s="27"/>
      <c r="G5" s="27"/>
      <c r="H5" s="27"/>
      <c r="I5" s="10"/>
      <c r="J5" s="10"/>
      <c r="K5" s="10"/>
      <c r="L5" s="48"/>
      <c r="M5" s="48"/>
      <c r="N5" s="48"/>
      <c r="O5" s="48">
        <v>5000</v>
      </c>
      <c r="P5" s="48">
        <v>5000</v>
      </c>
      <c r="Q5" s="48">
        <v>4000</v>
      </c>
      <c r="R5" s="57">
        <v>4000</v>
      </c>
      <c r="S5" s="57">
        <v>7000</v>
      </c>
      <c r="T5" s="57">
        <v>5000</v>
      </c>
      <c r="U5" s="74">
        <v>3000</v>
      </c>
    </row>
    <row r="6" s="1" customFormat="1" ht="26" customHeight="1" spans="1:21">
      <c r="A6" s="10">
        <v>1</v>
      </c>
      <c r="B6" s="11" t="s">
        <v>27</v>
      </c>
      <c r="C6" s="12" t="s">
        <v>28</v>
      </c>
      <c r="D6" s="13">
        <f>E6+I6</f>
        <v>577</v>
      </c>
      <c r="E6" s="28">
        <f>SUM(F6:H6)</f>
        <v>328</v>
      </c>
      <c r="F6" s="28">
        <v>9</v>
      </c>
      <c r="G6" s="29">
        <v>102</v>
      </c>
      <c r="H6" s="29">
        <v>217</v>
      </c>
      <c r="I6" s="13">
        <v>249</v>
      </c>
      <c r="J6" s="13">
        <f>SUM(O6:R6)</f>
        <v>120</v>
      </c>
      <c r="K6" s="13">
        <v>2</v>
      </c>
      <c r="L6" s="13">
        <v>6</v>
      </c>
      <c r="M6" s="13"/>
      <c r="N6" s="13">
        <v>2</v>
      </c>
      <c r="O6" s="13">
        <f>SUM(K6:N6)</f>
        <v>10</v>
      </c>
      <c r="P6" s="13">
        <v>2</v>
      </c>
      <c r="Q6" s="53">
        <v>105</v>
      </c>
      <c r="R6" s="53">
        <v>3</v>
      </c>
      <c r="S6" s="58">
        <f>E6*10%</f>
        <v>32.8</v>
      </c>
      <c r="T6" s="59">
        <f>E6*15%</f>
        <v>49.2</v>
      </c>
      <c r="U6" s="75">
        <f>E6*35%</f>
        <v>114.8</v>
      </c>
    </row>
    <row r="7" s="1" customFormat="1" ht="26" customHeight="1" spans="1:21">
      <c r="A7" s="10">
        <v>2</v>
      </c>
      <c r="B7" s="11" t="s">
        <v>29</v>
      </c>
      <c r="C7" s="12" t="s">
        <v>28</v>
      </c>
      <c r="D7" s="13">
        <f t="shared" ref="D7:D27" si="0">E7+I7</f>
        <v>405</v>
      </c>
      <c r="E7" s="28">
        <f>SUM(F7:H7)</f>
        <v>246</v>
      </c>
      <c r="F7" s="28">
        <v>3</v>
      </c>
      <c r="G7" s="30">
        <v>109</v>
      </c>
      <c r="H7" s="29">
        <v>134</v>
      </c>
      <c r="I7" s="13">
        <v>159</v>
      </c>
      <c r="J7" s="13">
        <f t="shared" ref="J7:J27" si="1">SUM(O7:R7)</f>
        <v>126</v>
      </c>
      <c r="K7" s="13"/>
      <c r="L7" s="13">
        <v>4</v>
      </c>
      <c r="M7" s="13"/>
      <c r="N7" s="13">
        <v>5</v>
      </c>
      <c r="O7" s="13">
        <f>SUM(K7:N7)</f>
        <v>9</v>
      </c>
      <c r="P7" s="53">
        <v>4</v>
      </c>
      <c r="Q7" s="53">
        <v>111</v>
      </c>
      <c r="R7" s="53">
        <v>2</v>
      </c>
      <c r="S7" s="58">
        <f>E7*10%</f>
        <v>24.6</v>
      </c>
      <c r="T7" s="59">
        <f>E7*15%</f>
        <v>36.9</v>
      </c>
      <c r="U7" s="75">
        <f>E7*35%</f>
        <v>86.1</v>
      </c>
    </row>
    <row r="8" s="1" customFormat="1" ht="26" customHeight="1" spans="1:21">
      <c r="A8" s="10">
        <v>3</v>
      </c>
      <c r="B8" s="11" t="s">
        <v>30</v>
      </c>
      <c r="C8" s="12" t="s">
        <v>28</v>
      </c>
      <c r="D8" s="13">
        <f t="shared" si="0"/>
        <v>517</v>
      </c>
      <c r="E8" s="28">
        <f>SUM(F8:H8)</f>
        <v>333</v>
      </c>
      <c r="F8" s="28"/>
      <c r="G8" s="29">
        <v>152</v>
      </c>
      <c r="H8" s="29">
        <v>181</v>
      </c>
      <c r="I8" s="13">
        <v>184</v>
      </c>
      <c r="J8" s="13">
        <f t="shared" si="1"/>
        <v>173</v>
      </c>
      <c r="K8" s="13">
        <v>2</v>
      </c>
      <c r="L8" s="13"/>
      <c r="M8" s="13"/>
      <c r="N8" s="13">
        <v>2</v>
      </c>
      <c r="O8" s="13">
        <f>SUM(K8:N8)</f>
        <v>4</v>
      </c>
      <c r="P8" s="53">
        <v>2</v>
      </c>
      <c r="Q8" s="60">
        <v>167</v>
      </c>
      <c r="R8" s="13">
        <v>0</v>
      </c>
      <c r="S8" s="58">
        <f t="shared" ref="S6:S27" si="2">E8*10%</f>
        <v>33.3</v>
      </c>
      <c r="T8" s="59">
        <f t="shared" ref="T6:T27" si="3">E8*15%</f>
        <v>49.95</v>
      </c>
      <c r="U8" s="75">
        <f t="shared" ref="U7:U28" si="4">E8*35%</f>
        <v>116.55</v>
      </c>
    </row>
    <row r="9" s="1" customFormat="1" ht="26" customHeight="1" spans="1:21">
      <c r="A9" s="10">
        <v>4</v>
      </c>
      <c r="B9" s="14" t="s">
        <v>31</v>
      </c>
      <c r="C9" s="12" t="s">
        <v>28</v>
      </c>
      <c r="D9" s="13">
        <f t="shared" si="0"/>
        <v>419</v>
      </c>
      <c r="E9" s="28">
        <f t="shared" ref="E9:E27" si="5">SUM(F9:H9)</f>
        <v>278</v>
      </c>
      <c r="F9" s="28"/>
      <c r="G9" s="29">
        <v>133</v>
      </c>
      <c r="H9" s="29">
        <v>145</v>
      </c>
      <c r="I9" s="13">
        <v>141</v>
      </c>
      <c r="J9" s="13">
        <f t="shared" si="1"/>
        <v>28</v>
      </c>
      <c r="K9" s="13"/>
      <c r="L9" s="13"/>
      <c r="M9" s="13"/>
      <c r="N9" s="13"/>
      <c r="O9" s="13">
        <f>SUM(K9:N9)</f>
        <v>0</v>
      </c>
      <c r="P9" s="53">
        <v>1</v>
      </c>
      <c r="Q9" s="53">
        <v>24</v>
      </c>
      <c r="R9" s="53">
        <v>3</v>
      </c>
      <c r="S9" s="58">
        <f t="shared" si="2"/>
        <v>27.8</v>
      </c>
      <c r="T9" s="59">
        <f t="shared" si="3"/>
        <v>41.7</v>
      </c>
      <c r="U9" s="75">
        <f t="shared" si="4"/>
        <v>97.3</v>
      </c>
    </row>
    <row r="10" s="1" customFormat="1" ht="26" customHeight="1" spans="1:21">
      <c r="A10" s="10">
        <v>5</v>
      </c>
      <c r="B10" s="14" t="s">
        <v>32</v>
      </c>
      <c r="C10" s="12" t="s">
        <v>28</v>
      </c>
      <c r="D10" s="13">
        <f t="shared" si="0"/>
        <v>287</v>
      </c>
      <c r="E10" s="28">
        <f t="shared" si="5"/>
        <v>184</v>
      </c>
      <c r="F10" s="28"/>
      <c r="G10" s="29">
        <v>68</v>
      </c>
      <c r="H10" s="29">
        <v>116</v>
      </c>
      <c r="I10" s="35">
        <v>103</v>
      </c>
      <c r="J10" s="13">
        <f t="shared" si="1"/>
        <v>96</v>
      </c>
      <c r="K10" s="13"/>
      <c r="L10" s="13"/>
      <c r="M10" s="13"/>
      <c r="N10" s="13"/>
      <c r="O10" s="13">
        <f t="shared" ref="O10:O27" si="6">SUM(K10:N10)</f>
        <v>0</v>
      </c>
      <c r="P10" s="53">
        <v>6</v>
      </c>
      <c r="Q10" s="53">
        <v>90</v>
      </c>
      <c r="R10" s="13">
        <v>0</v>
      </c>
      <c r="S10" s="58">
        <f t="shared" si="2"/>
        <v>18.4</v>
      </c>
      <c r="T10" s="59">
        <f t="shared" si="3"/>
        <v>27.6</v>
      </c>
      <c r="U10" s="75">
        <f t="shared" si="4"/>
        <v>64.4</v>
      </c>
    </row>
    <row r="11" s="1" customFormat="1" ht="26" customHeight="1" spans="1:21">
      <c r="A11" s="10">
        <v>6</v>
      </c>
      <c r="B11" s="11" t="s">
        <v>33</v>
      </c>
      <c r="C11" s="12" t="s">
        <v>28</v>
      </c>
      <c r="D11" s="13">
        <f t="shared" si="0"/>
        <v>442</v>
      </c>
      <c r="E11" s="28">
        <f t="shared" si="5"/>
        <v>262</v>
      </c>
      <c r="F11" s="28"/>
      <c r="G11" s="31">
        <v>110</v>
      </c>
      <c r="H11" s="29">
        <v>152</v>
      </c>
      <c r="I11" s="13">
        <v>180</v>
      </c>
      <c r="J11" s="13">
        <f t="shared" si="1"/>
        <v>92</v>
      </c>
      <c r="K11" s="13">
        <v>1</v>
      </c>
      <c r="L11" s="13"/>
      <c r="M11" s="13"/>
      <c r="N11" s="13">
        <v>2</v>
      </c>
      <c r="O11" s="13">
        <f t="shared" si="6"/>
        <v>3</v>
      </c>
      <c r="P11" s="53">
        <v>9</v>
      </c>
      <c r="Q11" s="13">
        <v>76</v>
      </c>
      <c r="R11" s="53">
        <v>4</v>
      </c>
      <c r="S11" s="58">
        <f t="shared" si="2"/>
        <v>26.2</v>
      </c>
      <c r="T11" s="59">
        <f t="shared" si="3"/>
        <v>39.3</v>
      </c>
      <c r="U11" s="75">
        <f t="shared" si="4"/>
        <v>91.7</v>
      </c>
    </row>
    <row r="12" s="1" customFormat="1" ht="26" customHeight="1" spans="1:21">
      <c r="A12" s="10">
        <v>7</v>
      </c>
      <c r="B12" s="11" t="s">
        <v>34</v>
      </c>
      <c r="C12" s="12" t="s">
        <v>28</v>
      </c>
      <c r="D12" s="13">
        <f t="shared" si="0"/>
        <v>783</v>
      </c>
      <c r="E12" s="28">
        <f t="shared" si="5"/>
        <v>477</v>
      </c>
      <c r="F12" s="28"/>
      <c r="G12" s="29">
        <v>201</v>
      </c>
      <c r="H12" s="29">
        <v>276</v>
      </c>
      <c r="I12" s="13">
        <v>306</v>
      </c>
      <c r="J12" s="13">
        <f t="shared" si="1"/>
        <v>169</v>
      </c>
      <c r="K12" s="13">
        <v>2</v>
      </c>
      <c r="L12" s="13"/>
      <c r="M12" s="13"/>
      <c r="N12" s="13">
        <v>1</v>
      </c>
      <c r="O12" s="13">
        <f t="shared" si="6"/>
        <v>3</v>
      </c>
      <c r="P12" s="53">
        <v>3</v>
      </c>
      <c r="Q12" s="60">
        <v>162</v>
      </c>
      <c r="R12" s="53">
        <v>1</v>
      </c>
      <c r="S12" s="58">
        <f t="shared" si="2"/>
        <v>47.7</v>
      </c>
      <c r="T12" s="59">
        <f t="shared" si="3"/>
        <v>71.55</v>
      </c>
      <c r="U12" s="75">
        <f t="shared" si="4"/>
        <v>166.95</v>
      </c>
    </row>
    <row r="13" s="1" customFormat="1" ht="26" customHeight="1" spans="1:21">
      <c r="A13" s="10">
        <v>8</v>
      </c>
      <c r="B13" s="11" t="s">
        <v>35</v>
      </c>
      <c r="C13" s="12" t="s">
        <v>28</v>
      </c>
      <c r="D13" s="13">
        <f t="shared" si="0"/>
        <v>522</v>
      </c>
      <c r="E13" s="28">
        <f t="shared" si="5"/>
        <v>283</v>
      </c>
      <c r="F13" s="28">
        <v>9</v>
      </c>
      <c r="G13" s="29">
        <v>61</v>
      </c>
      <c r="H13" s="29">
        <v>213</v>
      </c>
      <c r="I13" s="13">
        <v>239</v>
      </c>
      <c r="J13" s="13">
        <f t="shared" si="1"/>
        <v>191</v>
      </c>
      <c r="K13" s="13"/>
      <c r="L13" s="13">
        <v>6</v>
      </c>
      <c r="M13" s="13"/>
      <c r="N13" s="13">
        <v>2</v>
      </c>
      <c r="O13" s="13">
        <f t="shared" si="6"/>
        <v>8</v>
      </c>
      <c r="P13" s="53">
        <v>3</v>
      </c>
      <c r="Q13" s="13">
        <v>180</v>
      </c>
      <c r="R13" s="53">
        <v>0</v>
      </c>
      <c r="S13" s="58">
        <f t="shared" si="2"/>
        <v>28.3</v>
      </c>
      <c r="T13" s="59">
        <f t="shared" si="3"/>
        <v>42.45</v>
      </c>
      <c r="U13" s="75">
        <f t="shared" si="4"/>
        <v>99.05</v>
      </c>
    </row>
    <row r="14" s="1" customFormat="1" ht="26" customHeight="1" spans="1:21">
      <c r="A14" s="10">
        <v>9</v>
      </c>
      <c r="B14" s="11" t="s">
        <v>36</v>
      </c>
      <c r="C14" s="12" t="s">
        <v>28</v>
      </c>
      <c r="D14" s="13">
        <f t="shared" si="0"/>
        <v>275</v>
      </c>
      <c r="E14" s="28">
        <f t="shared" si="5"/>
        <v>177</v>
      </c>
      <c r="F14" s="28"/>
      <c r="G14" s="30">
        <v>89</v>
      </c>
      <c r="H14" s="29">
        <v>88</v>
      </c>
      <c r="I14" s="13">
        <v>98</v>
      </c>
      <c r="J14" s="13">
        <f t="shared" si="1"/>
        <v>44</v>
      </c>
      <c r="K14" s="13">
        <v>1</v>
      </c>
      <c r="L14" s="13"/>
      <c r="M14" s="13"/>
      <c r="N14" s="13">
        <v>2</v>
      </c>
      <c r="O14" s="13">
        <f t="shared" si="6"/>
        <v>3</v>
      </c>
      <c r="P14" s="13">
        <v>1</v>
      </c>
      <c r="Q14" s="13">
        <v>39</v>
      </c>
      <c r="R14" s="53">
        <v>1</v>
      </c>
      <c r="S14" s="58">
        <f t="shared" si="2"/>
        <v>17.7</v>
      </c>
      <c r="T14" s="59">
        <f t="shared" si="3"/>
        <v>26.55</v>
      </c>
      <c r="U14" s="75">
        <f t="shared" si="4"/>
        <v>61.95</v>
      </c>
    </row>
    <row r="15" s="1" customFormat="1" ht="26" customHeight="1" spans="1:21">
      <c r="A15" s="10">
        <v>10</v>
      </c>
      <c r="B15" s="11" t="s">
        <v>37</v>
      </c>
      <c r="C15" s="12" t="s">
        <v>28</v>
      </c>
      <c r="D15" s="13">
        <f t="shared" si="0"/>
        <v>217</v>
      </c>
      <c r="E15" s="28">
        <f t="shared" si="5"/>
        <v>140</v>
      </c>
      <c r="F15" s="28"/>
      <c r="G15" s="29">
        <v>65</v>
      </c>
      <c r="H15" s="29">
        <v>75</v>
      </c>
      <c r="I15" s="13">
        <v>77</v>
      </c>
      <c r="J15" s="13">
        <f t="shared" si="1"/>
        <v>51</v>
      </c>
      <c r="K15" s="13"/>
      <c r="L15" s="13"/>
      <c r="M15" s="13"/>
      <c r="N15" s="13">
        <v>9</v>
      </c>
      <c r="O15" s="13">
        <f t="shared" si="6"/>
        <v>9</v>
      </c>
      <c r="P15" s="53">
        <v>0</v>
      </c>
      <c r="Q15" s="60">
        <v>42</v>
      </c>
      <c r="R15" s="13">
        <v>0</v>
      </c>
      <c r="S15" s="58">
        <f t="shared" si="2"/>
        <v>14</v>
      </c>
      <c r="T15" s="59">
        <f t="shared" si="3"/>
        <v>21</v>
      </c>
      <c r="U15" s="75">
        <f t="shared" si="4"/>
        <v>49</v>
      </c>
    </row>
    <row r="16" s="1" customFormat="1" ht="26" customHeight="1" spans="1:21">
      <c r="A16" s="10">
        <v>11</v>
      </c>
      <c r="B16" s="11" t="s">
        <v>38</v>
      </c>
      <c r="C16" s="12" t="s">
        <v>28</v>
      </c>
      <c r="D16" s="13">
        <f t="shared" si="0"/>
        <v>393</v>
      </c>
      <c r="E16" s="28">
        <f t="shared" si="5"/>
        <v>226</v>
      </c>
      <c r="F16" s="28">
        <v>4</v>
      </c>
      <c r="G16" s="29">
        <v>65</v>
      </c>
      <c r="H16" s="29">
        <v>157</v>
      </c>
      <c r="I16" s="13">
        <v>167</v>
      </c>
      <c r="J16" s="13">
        <f t="shared" si="1"/>
        <v>127</v>
      </c>
      <c r="K16" s="13">
        <v>2</v>
      </c>
      <c r="L16" s="13">
        <v>6</v>
      </c>
      <c r="M16" s="13"/>
      <c r="N16" s="13">
        <v>1</v>
      </c>
      <c r="O16" s="13">
        <f t="shared" si="6"/>
        <v>9</v>
      </c>
      <c r="P16" s="13">
        <v>1</v>
      </c>
      <c r="Q16" s="13">
        <v>116</v>
      </c>
      <c r="R16" s="53">
        <v>1</v>
      </c>
      <c r="S16" s="58">
        <f t="shared" si="2"/>
        <v>22.6</v>
      </c>
      <c r="T16" s="59">
        <f t="shared" si="3"/>
        <v>33.9</v>
      </c>
      <c r="U16" s="75">
        <f t="shared" si="4"/>
        <v>79.1</v>
      </c>
    </row>
    <row r="17" s="1" customFormat="1" ht="26" customHeight="1" spans="1:21">
      <c r="A17" s="10">
        <v>12</v>
      </c>
      <c r="B17" s="11" t="s">
        <v>39</v>
      </c>
      <c r="C17" s="12" t="s">
        <v>28</v>
      </c>
      <c r="D17" s="13">
        <f t="shared" si="0"/>
        <v>334</v>
      </c>
      <c r="E17" s="28">
        <f t="shared" si="5"/>
        <v>203</v>
      </c>
      <c r="F17" s="28"/>
      <c r="G17" s="29">
        <v>89</v>
      </c>
      <c r="H17" s="29">
        <v>114</v>
      </c>
      <c r="I17" s="13">
        <v>131</v>
      </c>
      <c r="J17" s="13">
        <f t="shared" si="1"/>
        <v>49</v>
      </c>
      <c r="K17" s="13"/>
      <c r="L17" s="13">
        <v>8</v>
      </c>
      <c r="M17" s="13"/>
      <c r="N17" s="13"/>
      <c r="O17" s="13">
        <f t="shared" si="6"/>
        <v>8</v>
      </c>
      <c r="P17" s="13">
        <v>2</v>
      </c>
      <c r="Q17" s="13">
        <v>36</v>
      </c>
      <c r="R17" s="53">
        <v>3</v>
      </c>
      <c r="S17" s="58">
        <f t="shared" si="2"/>
        <v>20.3</v>
      </c>
      <c r="T17" s="59">
        <f t="shared" si="3"/>
        <v>30.45</v>
      </c>
      <c r="U17" s="75">
        <f t="shared" si="4"/>
        <v>71.05</v>
      </c>
    </row>
    <row r="18" s="1" customFormat="1" ht="26" customHeight="1" spans="1:21">
      <c r="A18" s="10">
        <v>13</v>
      </c>
      <c r="B18" s="11" t="s">
        <v>40</v>
      </c>
      <c r="C18" s="12" t="s">
        <v>28</v>
      </c>
      <c r="D18" s="13">
        <f t="shared" si="0"/>
        <v>47</v>
      </c>
      <c r="E18" s="28">
        <f t="shared" si="5"/>
        <v>23</v>
      </c>
      <c r="F18" s="28"/>
      <c r="G18" s="31">
        <v>1</v>
      </c>
      <c r="H18" s="29">
        <v>22</v>
      </c>
      <c r="I18" s="13">
        <v>24</v>
      </c>
      <c r="J18" s="13">
        <f t="shared" si="1"/>
        <v>16</v>
      </c>
      <c r="K18" s="13"/>
      <c r="L18" s="13"/>
      <c r="M18" s="13"/>
      <c r="N18" s="13">
        <v>1</v>
      </c>
      <c r="O18" s="13">
        <f t="shared" si="6"/>
        <v>1</v>
      </c>
      <c r="P18" s="13">
        <v>0</v>
      </c>
      <c r="Q18" s="13">
        <v>15</v>
      </c>
      <c r="R18" s="13">
        <v>0</v>
      </c>
      <c r="S18" s="58">
        <f t="shared" si="2"/>
        <v>2.3</v>
      </c>
      <c r="T18" s="59">
        <f t="shared" si="3"/>
        <v>3.45</v>
      </c>
      <c r="U18" s="75">
        <f t="shared" si="4"/>
        <v>8.05</v>
      </c>
    </row>
    <row r="19" s="1" customFormat="1" ht="26" customHeight="1" spans="1:21">
      <c r="A19" s="10">
        <v>14</v>
      </c>
      <c r="B19" s="11" t="s">
        <v>41</v>
      </c>
      <c r="C19" s="12" t="s">
        <v>28</v>
      </c>
      <c r="D19" s="13">
        <f t="shared" si="0"/>
        <v>627</v>
      </c>
      <c r="E19" s="28">
        <f t="shared" si="5"/>
        <v>414</v>
      </c>
      <c r="F19" s="28"/>
      <c r="G19" s="31">
        <v>204</v>
      </c>
      <c r="H19" s="31">
        <v>210</v>
      </c>
      <c r="I19" s="13">
        <v>213</v>
      </c>
      <c r="J19" s="13">
        <f t="shared" si="1"/>
        <v>39</v>
      </c>
      <c r="K19" s="13"/>
      <c r="L19" s="13"/>
      <c r="M19" s="13"/>
      <c r="N19" s="13"/>
      <c r="O19" s="13">
        <f t="shared" si="6"/>
        <v>0</v>
      </c>
      <c r="P19" s="13">
        <v>1</v>
      </c>
      <c r="Q19" s="13">
        <v>35</v>
      </c>
      <c r="R19" s="53">
        <v>3</v>
      </c>
      <c r="S19" s="58">
        <f t="shared" si="2"/>
        <v>41.4</v>
      </c>
      <c r="T19" s="59">
        <f t="shared" si="3"/>
        <v>62.1</v>
      </c>
      <c r="U19" s="75">
        <f t="shared" si="4"/>
        <v>144.9</v>
      </c>
    </row>
    <row r="20" s="1" customFormat="1" ht="26" customHeight="1" spans="1:21">
      <c r="A20" s="10">
        <v>15</v>
      </c>
      <c r="B20" s="11" t="s">
        <v>42</v>
      </c>
      <c r="C20" s="12" t="s">
        <v>28</v>
      </c>
      <c r="D20" s="13">
        <f t="shared" si="0"/>
        <v>426</v>
      </c>
      <c r="E20" s="28">
        <f t="shared" si="5"/>
        <v>281</v>
      </c>
      <c r="F20" s="28">
        <v>4</v>
      </c>
      <c r="G20" s="31">
        <v>125</v>
      </c>
      <c r="H20" s="31">
        <v>152</v>
      </c>
      <c r="I20" s="13">
        <v>145</v>
      </c>
      <c r="J20" s="13">
        <f t="shared" si="1"/>
        <v>108</v>
      </c>
      <c r="K20" s="13"/>
      <c r="L20" s="13">
        <v>2</v>
      </c>
      <c r="M20" s="13"/>
      <c r="N20" s="13">
        <v>1</v>
      </c>
      <c r="O20" s="13">
        <f t="shared" si="6"/>
        <v>3</v>
      </c>
      <c r="P20" s="13">
        <v>1</v>
      </c>
      <c r="Q20" s="13">
        <v>102</v>
      </c>
      <c r="R20" s="53">
        <v>2</v>
      </c>
      <c r="S20" s="58">
        <f t="shared" si="2"/>
        <v>28.1</v>
      </c>
      <c r="T20" s="59">
        <f t="shared" si="3"/>
        <v>42.15</v>
      </c>
      <c r="U20" s="75">
        <f t="shared" si="4"/>
        <v>98.35</v>
      </c>
    </row>
    <row r="21" s="1" customFormat="1" ht="26" customHeight="1" spans="1:21">
      <c r="A21" s="10">
        <v>16</v>
      </c>
      <c r="B21" s="14" t="s">
        <v>43</v>
      </c>
      <c r="C21" s="12" t="s">
        <v>28</v>
      </c>
      <c r="D21" s="13">
        <f t="shared" si="0"/>
        <v>218</v>
      </c>
      <c r="E21" s="28">
        <f t="shared" si="5"/>
        <v>133</v>
      </c>
      <c r="F21" s="28"/>
      <c r="G21" s="29">
        <v>47</v>
      </c>
      <c r="H21" s="30">
        <v>86</v>
      </c>
      <c r="I21" s="13">
        <v>85</v>
      </c>
      <c r="J21" s="13">
        <f t="shared" si="1"/>
        <v>31</v>
      </c>
      <c r="K21" s="13">
        <v>1</v>
      </c>
      <c r="L21" s="13">
        <v>2</v>
      </c>
      <c r="M21" s="13"/>
      <c r="N21" s="13"/>
      <c r="O21" s="13">
        <f t="shared" si="6"/>
        <v>3</v>
      </c>
      <c r="P21" s="13">
        <v>1</v>
      </c>
      <c r="Q21" s="13">
        <v>27</v>
      </c>
      <c r="R21" s="53">
        <v>0</v>
      </c>
      <c r="S21" s="58">
        <f t="shared" si="2"/>
        <v>13.3</v>
      </c>
      <c r="T21" s="59">
        <f t="shared" si="3"/>
        <v>19.95</v>
      </c>
      <c r="U21" s="75">
        <f t="shared" si="4"/>
        <v>46.55</v>
      </c>
    </row>
    <row r="22" s="1" customFormat="1" ht="26" customHeight="1" spans="1:21">
      <c r="A22" s="10">
        <v>17</v>
      </c>
      <c r="B22" s="15" t="s">
        <v>44</v>
      </c>
      <c r="C22" s="12" t="s">
        <v>28</v>
      </c>
      <c r="D22" s="13">
        <f t="shared" si="0"/>
        <v>459</v>
      </c>
      <c r="E22" s="28">
        <f t="shared" si="5"/>
        <v>302</v>
      </c>
      <c r="F22" s="28"/>
      <c r="G22" s="29">
        <v>144</v>
      </c>
      <c r="H22" s="29">
        <v>158</v>
      </c>
      <c r="I22" s="13">
        <v>157</v>
      </c>
      <c r="J22" s="13">
        <f t="shared" si="1"/>
        <v>100</v>
      </c>
      <c r="K22" s="13"/>
      <c r="L22" s="13"/>
      <c r="M22" s="13"/>
      <c r="N22" s="13">
        <v>1</v>
      </c>
      <c r="O22" s="13">
        <f t="shared" si="6"/>
        <v>1</v>
      </c>
      <c r="P22" s="53">
        <v>2</v>
      </c>
      <c r="Q22" s="13">
        <v>93</v>
      </c>
      <c r="R22" s="53">
        <v>4</v>
      </c>
      <c r="S22" s="58">
        <f t="shared" si="2"/>
        <v>30.2</v>
      </c>
      <c r="T22" s="59">
        <f t="shared" si="3"/>
        <v>45.3</v>
      </c>
      <c r="U22" s="75">
        <f t="shared" si="4"/>
        <v>105.7</v>
      </c>
    </row>
    <row r="23" s="1" customFormat="1" ht="26" customHeight="1" spans="1:21">
      <c r="A23" s="10">
        <v>18</v>
      </c>
      <c r="B23" s="11" t="s">
        <v>45</v>
      </c>
      <c r="C23" s="12" t="s">
        <v>28</v>
      </c>
      <c r="D23" s="13">
        <f t="shared" si="0"/>
        <v>406</v>
      </c>
      <c r="E23" s="28">
        <f t="shared" si="5"/>
        <v>253</v>
      </c>
      <c r="F23" s="28"/>
      <c r="G23" s="29">
        <v>125</v>
      </c>
      <c r="H23" s="29">
        <v>128</v>
      </c>
      <c r="I23" s="13">
        <v>153</v>
      </c>
      <c r="J23" s="13">
        <f t="shared" si="1"/>
        <v>103</v>
      </c>
      <c r="K23" s="13">
        <v>1</v>
      </c>
      <c r="L23" s="13"/>
      <c r="M23" s="13">
        <v>1</v>
      </c>
      <c r="N23" s="13">
        <v>13</v>
      </c>
      <c r="O23" s="13">
        <f t="shared" si="6"/>
        <v>15</v>
      </c>
      <c r="P23" s="53">
        <v>3</v>
      </c>
      <c r="Q23" s="53">
        <v>82</v>
      </c>
      <c r="R23" s="53">
        <v>3</v>
      </c>
      <c r="S23" s="58">
        <f t="shared" si="2"/>
        <v>25.3</v>
      </c>
      <c r="T23" s="59">
        <f t="shared" si="3"/>
        <v>37.95</v>
      </c>
      <c r="U23" s="75">
        <f t="shared" si="4"/>
        <v>88.55</v>
      </c>
    </row>
    <row r="24" s="1" customFormat="1" ht="26" customHeight="1" spans="1:21">
      <c r="A24" s="10">
        <v>19</v>
      </c>
      <c r="B24" s="15" t="s">
        <v>46</v>
      </c>
      <c r="C24" s="12" t="s">
        <v>28</v>
      </c>
      <c r="D24" s="13">
        <f t="shared" si="0"/>
        <v>357</v>
      </c>
      <c r="E24" s="13">
        <f t="shared" si="5"/>
        <v>225</v>
      </c>
      <c r="F24" s="13"/>
      <c r="G24" s="32">
        <v>108</v>
      </c>
      <c r="H24" s="32">
        <v>117</v>
      </c>
      <c r="I24" s="13">
        <v>132</v>
      </c>
      <c r="J24" s="13">
        <f t="shared" si="1"/>
        <v>28</v>
      </c>
      <c r="K24" s="13"/>
      <c r="L24" s="13"/>
      <c r="M24" s="13"/>
      <c r="N24" s="13"/>
      <c r="O24" s="13">
        <f t="shared" si="6"/>
        <v>0</v>
      </c>
      <c r="P24" s="13">
        <v>0</v>
      </c>
      <c r="Q24" s="13">
        <v>25</v>
      </c>
      <c r="R24" s="53">
        <v>3</v>
      </c>
      <c r="S24" s="58">
        <f t="shared" si="2"/>
        <v>22.5</v>
      </c>
      <c r="T24" s="59">
        <f t="shared" si="3"/>
        <v>33.75</v>
      </c>
      <c r="U24" s="75">
        <f t="shared" si="4"/>
        <v>78.75</v>
      </c>
    </row>
    <row r="25" s="1" customFormat="1" ht="26" customHeight="1" spans="1:21">
      <c r="A25" s="10">
        <v>20</v>
      </c>
      <c r="B25" s="14" t="s">
        <v>47</v>
      </c>
      <c r="C25" s="12" t="s">
        <v>28</v>
      </c>
      <c r="D25" s="13">
        <f t="shared" si="0"/>
        <v>162</v>
      </c>
      <c r="E25" s="13">
        <f t="shared" si="5"/>
        <v>112</v>
      </c>
      <c r="F25" s="13"/>
      <c r="G25" s="33">
        <v>53</v>
      </c>
      <c r="H25" s="34">
        <v>59</v>
      </c>
      <c r="I25" s="34">
        <v>50</v>
      </c>
      <c r="J25" s="13">
        <f t="shared" si="1"/>
        <v>36</v>
      </c>
      <c r="K25" s="13"/>
      <c r="L25" s="13"/>
      <c r="M25" s="13"/>
      <c r="N25" s="13"/>
      <c r="O25" s="13">
        <f t="shared" si="6"/>
        <v>0</v>
      </c>
      <c r="P25" s="13">
        <v>0</v>
      </c>
      <c r="Q25" s="13">
        <v>36</v>
      </c>
      <c r="R25" s="13">
        <v>0</v>
      </c>
      <c r="S25" s="58">
        <f t="shared" si="2"/>
        <v>11.2</v>
      </c>
      <c r="T25" s="59">
        <f t="shared" si="3"/>
        <v>16.8</v>
      </c>
      <c r="U25" s="75">
        <f t="shared" si="4"/>
        <v>39.2</v>
      </c>
    </row>
    <row r="26" s="1" customFormat="1" ht="26" customHeight="1" spans="1:21">
      <c r="A26" s="10">
        <v>21</v>
      </c>
      <c r="B26" s="11" t="s">
        <v>48</v>
      </c>
      <c r="C26" s="12" t="s">
        <v>28</v>
      </c>
      <c r="D26" s="13">
        <f t="shared" si="0"/>
        <v>301</v>
      </c>
      <c r="E26" s="13">
        <f t="shared" si="5"/>
        <v>202</v>
      </c>
      <c r="F26" s="13"/>
      <c r="G26" s="35">
        <v>93</v>
      </c>
      <c r="H26" s="33">
        <v>109</v>
      </c>
      <c r="I26" s="34">
        <v>99</v>
      </c>
      <c r="J26" s="13">
        <f t="shared" si="1"/>
        <v>55</v>
      </c>
      <c r="K26" s="13"/>
      <c r="L26" s="13"/>
      <c r="M26" s="13"/>
      <c r="N26" s="13"/>
      <c r="O26" s="13">
        <f t="shared" si="6"/>
        <v>0</v>
      </c>
      <c r="P26" s="13">
        <v>1</v>
      </c>
      <c r="Q26" s="13">
        <v>54</v>
      </c>
      <c r="R26" s="53">
        <v>0</v>
      </c>
      <c r="S26" s="58">
        <f t="shared" si="2"/>
        <v>20.2</v>
      </c>
      <c r="T26" s="59">
        <f t="shared" si="3"/>
        <v>30.3</v>
      </c>
      <c r="U26" s="75">
        <f t="shared" si="4"/>
        <v>70.7</v>
      </c>
    </row>
    <row r="27" s="1" customFormat="1" ht="26" customHeight="1" spans="1:21">
      <c r="A27" s="10">
        <v>22</v>
      </c>
      <c r="B27" s="11" t="s">
        <v>49</v>
      </c>
      <c r="C27" s="12" t="s">
        <v>28</v>
      </c>
      <c r="D27" s="13">
        <f t="shared" si="0"/>
        <v>57</v>
      </c>
      <c r="E27" s="13">
        <f t="shared" si="5"/>
        <v>37</v>
      </c>
      <c r="F27" s="13"/>
      <c r="G27" s="33">
        <v>17</v>
      </c>
      <c r="H27" s="34">
        <v>20</v>
      </c>
      <c r="I27" s="34">
        <v>20</v>
      </c>
      <c r="J27" s="13">
        <f t="shared" si="1"/>
        <v>20</v>
      </c>
      <c r="K27" s="13"/>
      <c r="L27" s="13"/>
      <c r="M27" s="13"/>
      <c r="N27" s="13"/>
      <c r="O27" s="13">
        <f t="shared" si="6"/>
        <v>0</v>
      </c>
      <c r="P27" s="13">
        <v>0</v>
      </c>
      <c r="Q27" s="13">
        <v>20</v>
      </c>
      <c r="R27" s="13">
        <v>0</v>
      </c>
      <c r="S27" s="58">
        <f t="shared" si="2"/>
        <v>3.7</v>
      </c>
      <c r="T27" s="59">
        <f t="shared" si="3"/>
        <v>5.55</v>
      </c>
      <c r="U27" s="75">
        <f t="shared" si="4"/>
        <v>12.95</v>
      </c>
    </row>
    <row r="28" s="2" customFormat="1" ht="26" customHeight="1" spans="1:21">
      <c r="A28" s="16"/>
      <c r="B28" s="17" t="s">
        <v>50</v>
      </c>
      <c r="C28" s="17"/>
      <c r="D28" s="16">
        <f t="shared" ref="D28:L28" si="7">SUM(D6:D27)</f>
        <v>8231</v>
      </c>
      <c r="E28" s="16">
        <f t="shared" si="7"/>
        <v>5119</v>
      </c>
      <c r="F28" s="16">
        <f t="shared" si="7"/>
        <v>29</v>
      </c>
      <c r="G28" s="36">
        <f t="shared" si="7"/>
        <v>2161</v>
      </c>
      <c r="H28" s="36">
        <f t="shared" si="7"/>
        <v>2929</v>
      </c>
      <c r="I28" s="36">
        <f t="shared" si="7"/>
        <v>3112</v>
      </c>
      <c r="J28" s="16">
        <f t="shared" si="7"/>
        <v>1802</v>
      </c>
      <c r="K28" s="16">
        <f t="shared" si="7"/>
        <v>12</v>
      </c>
      <c r="L28" s="16">
        <f t="shared" si="7"/>
        <v>34</v>
      </c>
      <c r="M28" s="16">
        <v>1</v>
      </c>
      <c r="N28" s="16">
        <f>SUM(N6:N27)</f>
        <v>42</v>
      </c>
      <c r="O28" s="16">
        <f t="shared" ref="O28:U28" si="8">SUM(O6:O27)</f>
        <v>89</v>
      </c>
      <c r="P28" s="54">
        <f t="shared" si="8"/>
        <v>43</v>
      </c>
      <c r="Q28" s="61">
        <f t="shared" si="8"/>
        <v>1637</v>
      </c>
      <c r="R28" s="62">
        <f t="shared" si="8"/>
        <v>33</v>
      </c>
      <c r="S28" s="63">
        <f t="shared" si="8"/>
        <v>511.9</v>
      </c>
      <c r="T28" s="64">
        <f t="shared" si="8"/>
        <v>767.85</v>
      </c>
      <c r="U28" s="76">
        <f t="shared" si="8"/>
        <v>1791.65</v>
      </c>
    </row>
    <row r="29" s="1" customFormat="1" ht="26" customHeight="1" spans="1:21">
      <c r="A29" s="18"/>
      <c r="B29" s="19"/>
      <c r="C29" s="19"/>
      <c r="D29" s="20"/>
      <c r="E29" s="37"/>
      <c r="F29" s="37"/>
      <c r="G29" s="37"/>
      <c r="H29" s="37"/>
      <c r="I29" s="20"/>
      <c r="J29" s="37"/>
      <c r="K29" s="37"/>
      <c r="L29" s="49"/>
      <c r="M29" s="49"/>
      <c r="N29" s="49"/>
      <c r="O29" s="49"/>
      <c r="P29" s="49"/>
      <c r="Q29" s="49"/>
      <c r="R29" s="49"/>
      <c r="S29" s="65"/>
      <c r="T29" s="65"/>
      <c r="U29" s="65"/>
    </row>
    <row r="30" s="1" customFormat="1" ht="42" customHeight="1" spans="1:21">
      <c r="A30" s="21" t="s">
        <v>2</v>
      </c>
      <c r="B30" s="22" t="s">
        <v>3</v>
      </c>
      <c r="C30" s="22" t="s">
        <v>4</v>
      </c>
      <c r="D30" s="23" t="s">
        <v>5</v>
      </c>
      <c r="E30" s="38" t="s">
        <v>51</v>
      </c>
      <c r="F30" s="38"/>
      <c r="G30" s="39" t="s">
        <v>52</v>
      </c>
      <c r="H30" s="38" t="s">
        <v>53</v>
      </c>
      <c r="I30" s="38" t="s">
        <v>54</v>
      </c>
      <c r="J30" s="38" t="s">
        <v>55</v>
      </c>
      <c r="K30" s="38"/>
      <c r="L30" s="50"/>
      <c r="M30" s="50"/>
      <c r="N30" s="50"/>
      <c r="O30" s="50" t="s">
        <v>16</v>
      </c>
      <c r="P30" s="50"/>
      <c r="Q30" s="66" t="s">
        <v>17</v>
      </c>
      <c r="R30" s="50" t="s">
        <v>56</v>
      </c>
      <c r="S30" s="67" t="s">
        <v>18</v>
      </c>
      <c r="T30" s="68" t="s">
        <v>19</v>
      </c>
      <c r="U30" s="77" t="s">
        <v>57</v>
      </c>
    </row>
    <row r="31" s="1" customFormat="1" ht="26" customHeight="1" spans="1:21">
      <c r="A31" s="10"/>
      <c r="B31" s="9" t="s">
        <v>21</v>
      </c>
      <c r="C31" s="9"/>
      <c r="D31" s="24"/>
      <c r="E31" s="10"/>
      <c r="F31" s="10"/>
      <c r="G31" s="24"/>
      <c r="H31" s="24"/>
      <c r="I31" s="24"/>
      <c r="J31" s="51"/>
      <c r="K31" s="51"/>
      <c r="L31" s="47"/>
      <c r="M31" s="47"/>
      <c r="N31" s="47"/>
      <c r="O31" s="47" t="s">
        <v>58</v>
      </c>
      <c r="P31" s="47"/>
      <c r="Q31" s="47" t="s">
        <v>59</v>
      </c>
      <c r="R31" s="47" t="s">
        <v>60</v>
      </c>
      <c r="S31" s="47">
        <v>0.1</v>
      </c>
      <c r="T31" s="47">
        <v>0.15</v>
      </c>
      <c r="U31" s="73">
        <v>0.35</v>
      </c>
    </row>
    <row r="32" s="1" customFormat="1" ht="26" customHeight="1" spans="1:21">
      <c r="A32" s="10"/>
      <c r="B32" s="9" t="s">
        <v>26</v>
      </c>
      <c r="C32" s="9"/>
      <c r="D32" s="24"/>
      <c r="E32" s="10"/>
      <c r="F32" s="10"/>
      <c r="G32" s="24"/>
      <c r="H32" s="24"/>
      <c r="I32" s="24"/>
      <c r="J32" s="24"/>
      <c r="K32" s="24"/>
      <c r="L32" s="48"/>
      <c r="M32" s="48"/>
      <c r="N32" s="48"/>
      <c r="O32" s="48">
        <v>7000</v>
      </c>
      <c r="P32" s="48"/>
      <c r="Q32" s="48">
        <v>5000</v>
      </c>
      <c r="R32" s="57">
        <v>4000</v>
      </c>
      <c r="S32" s="57">
        <v>10000</v>
      </c>
      <c r="T32" s="57">
        <v>7000</v>
      </c>
      <c r="U32" s="74">
        <v>5000</v>
      </c>
    </row>
    <row r="33" s="1" customFormat="1" ht="26" customHeight="1" spans="1:21">
      <c r="A33" s="10">
        <v>1</v>
      </c>
      <c r="B33" s="15" t="s">
        <v>27</v>
      </c>
      <c r="C33" s="12" t="s">
        <v>61</v>
      </c>
      <c r="D33" s="13">
        <f>SUM(G33:J33)</f>
        <v>48</v>
      </c>
      <c r="E33" s="13">
        <f t="shared" ref="E33:E41" si="9">SUM(G33:I33)</f>
        <v>32</v>
      </c>
      <c r="F33" s="13"/>
      <c r="G33" s="40"/>
      <c r="H33" s="41">
        <v>16</v>
      </c>
      <c r="I33" s="41">
        <v>16</v>
      </c>
      <c r="J33" s="13">
        <f>SUM(O33:R33)</f>
        <v>16</v>
      </c>
      <c r="K33" s="13"/>
      <c r="L33" s="13"/>
      <c r="M33" s="13"/>
      <c r="N33" s="13"/>
      <c r="O33" s="13">
        <v>0</v>
      </c>
      <c r="P33" s="13"/>
      <c r="Q33" s="13">
        <v>8</v>
      </c>
      <c r="R33" s="13">
        <v>8</v>
      </c>
      <c r="S33" s="58">
        <f t="shared" ref="S33:S41" si="10">E33*10%</f>
        <v>3.2</v>
      </c>
      <c r="T33" s="58">
        <f t="shared" ref="T33:T41" si="11">E33*15%</f>
        <v>4.8</v>
      </c>
      <c r="U33" s="78">
        <f>E33*35%</f>
        <v>11.2</v>
      </c>
    </row>
    <row r="34" s="1" customFormat="1" ht="26" customHeight="1" spans="1:21">
      <c r="A34" s="10">
        <v>2</v>
      </c>
      <c r="B34" s="15" t="s">
        <v>30</v>
      </c>
      <c r="C34" s="12" t="s">
        <v>61</v>
      </c>
      <c r="D34" s="13">
        <f t="shared" ref="D34:D41" si="12">SUM(G34:J34)</f>
        <v>98</v>
      </c>
      <c r="E34" s="13">
        <f t="shared" si="9"/>
        <v>62</v>
      </c>
      <c r="F34" s="13"/>
      <c r="G34" s="40"/>
      <c r="H34" s="41">
        <v>30</v>
      </c>
      <c r="I34" s="41">
        <v>32</v>
      </c>
      <c r="J34" s="13">
        <v>36</v>
      </c>
      <c r="K34" s="13"/>
      <c r="L34" s="13"/>
      <c r="M34" s="13"/>
      <c r="N34" s="13"/>
      <c r="O34" s="13">
        <v>3</v>
      </c>
      <c r="P34" s="13"/>
      <c r="Q34" s="13">
        <v>11</v>
      </c>
      <c r="R34" s="13">
        <v>22</v>
      </c>
      <c r="S34" s="58">
        <f t="shared" si="10"/>
        <v>6.2</v>
      </c>
      <c r="T34" s="58">
        <f t="shared" si="11"/>
        <v>9.3</v>
      </c>
      <c r="U34" s="78">
        <f t="shared" ref="U34:U41" si="13">E34*35%</f>
        <v>21.7</v>
      </c>
    </row>
    <row r="35" s="1" customFormat="1" ht="26" customHeight="1" spans="1:21">
      <c r="A35" s="10">
        <v>3</v>
      </c>
      <c r="B35" s="15" t="s">
        <v>34</v>
      </c>
      <c r="C35" s="12" t="s">
        <v>61</v>
      </c>
      <c r="D35" s="13">
        <f t="shared" si="12"/>
        <v>201</v>
      </c>
      <c r="E35" s="13">
        <f t="shared" si="9"/>
        <v>127</v>
      </c>
      <c r="F35" s="13"/>
      <c r="G35" s="42">
        <v>15</v>
      </c>
      <c r="H35" s="43">
        <v>55</v>
      </c>
      <c r="I35" s="43">
        <v>57</v>
      </c>
      <c r="J35" s="13">
        <v>74</v>
      </c>
      <c r="K35" s="13"/>
      <c r="L35" s="13"/>
      <c r="M35" s="13"/>
      <c r="N35" s="13"/>
      <c r="O35" s="13">
        <v>0</v>
      </c>
      <c r="P35" s="13"/>
      <c r="Q35" s="13">
        <v>25</v>
      </c>
      <c r="R35" s="13">
        <v>49</v>
      </c>
      <c r="S35" s="58">
        <f t="shared" si="10"/>
        <v>12.7</v>
      </c>
      <c r="T35" s="58">
        <f t="shared" si="11"/>
        <v>19.05</v>
      </c>
      <c r="U35" s="78">
        <f t="shared" si="13"/>
        <v>44.45</v>
      </c>
    </row>
    <row r="36" s="1" customFormat="1" ht="26" customHeight="1" spans="1:21">
      <c r="A36" s="10">
        <v>4</v>
      </c>
      <c r="B36" s="15" t="s">
        <v>41</v>
      </c>
      <c r="C36" s="12" t="s">
        <v>61</v>
      </c>
      <c r="D36" s="13">
        <f t="shared" si="12"/>
        <v>91</v>
      </c>
      <c r="E36" s="13">
        <f t="shared" si="9"/>
        <v>50</v>
      </c>
      <c r="F36" s="13"/>
      <c r="G36" s="40"/>
      <c r="H36" s="41">
        <v>22</v>
      </c>
      <c r="I36" s="41">
        <v>28</v>
      </c>
      <c r="J36" s="13">
        <v>41</v>
      </c>
      <c r="K36" s="13"/>
      <c r="L36" s="13"/>
      <c r="M36" s="13"/>
      <c r="N36" s="13"/>
      <c r="O36" s="13">
        <v>3</v>
      </c>
      <c r="P36" s="13"/>
      <c r="Q36" s="13">
        <v>23</v>
      </c>
      <c r="R36" s="13">
        <v>15</v>
      </c>
      <c r="S36" s="58">
        <f t="shared" si="10"/>
        <v>5</v>
      </c>
      <c r="T36" s="58">
        <f t="shared" si="11"/>
        <v>7.5</v>
      </c>
      <c r="U36" s="78">
        <f t="shared" si="13"/>
        <v>17.5</v>
      </c>
    </row>
    <row r="37" s="1" customFormat="1" ht="26" customHeight="1" spans="1:21">
      <c r="A37" s="10">
        <v>5</v>
      </c>
      <c r="B37" s="15" t="s">
        <v>44</v>
      </c>
      <c r="C37" s="12" t="s">
        <v>61</v>
      </c>
      <c r="D37" s="13">
        <f t="shared" si="12"/>
        <v>67</v>
      </c>
      <c r="E37" s="13">
        <f t="shared" si="9"/>
        <v>40</v>
      </c>
      <c r="F37" s="13"/>
      <c r="G37" s="40"/>
      <c r="H37" s="41">
        <v>19</v>
      </c>
      <c r="I37" s="41">
        <v>21</v>
      </c>
      <c r="J37" s="13">
        <v>27</v>
      </c>
      <c r="K37" s="13"/>
      <c r="L37" s="13"/>
      <c r="M37" s="13"/>
      <c r="N37" s="13"/>
      <c r="O37" s="13">
        <v>0</v>
      </c>
      <c r="P37" s="13"/>
      <c r="Q37" s="13">
        <v>15</v>
      </c>
      <c r="R37" s="13">
        <v>12</v>
      </c>
      <c r="S37" s="58">
        <f t="shared" si="10"/>
        <v>4</v>
      </c>
      <c r="T37" s="58">
        <f t="shared" si="11"/>
        <v>6</v>
      </c>
      <c r="U37" s="78">
        <f t="shared" si="13"/>
        <v>14</v>
      </c>
    </row>
    <row r="38" s="1" customFormat="1" ht="26" customHeight="1" spans="1:21">
      <c r="A38" s="10">
        <v>6</v>
      </c>
      <c r="B38" s="14" t="s">
        <v>45</v>
      </c>
      <c r="C38" s="12" t="s">
        <v>61</v>
      </c>
      <c r="D38" s="13">
        <f t="shared" si="12"/>
        <v>39</v>
      </c>
      <c r="E38" s="13">
        <f t="shared" si="9"/>
        <v>25</v>
      </c>
      <c r="F38" s="13"/>
      <c r="G38" s="40"/>
      <c r="H38" s="41">
        <v>12</v>
      </c>
      <c r="I38" s="41">
        <v>13</v>
      </c>
      <c r="J38" s="13">
        <v>14</v>
      </c>
      <c r="K38" s="13"/>
      <c r="L38" s="13"/>
      <c r="M38" s="13"/>
      <c r="N38" s="13"/>
      <c r="O38" s="13">
        <v>0</v>
      </c>
      <c r="P38" s="13"/>
      <c r="Q38" s="13">
        <v>13</v>
      </c>
      <c r="R38" s="13">
        <v>1</v>
      </c>
      <c r="S38" s="58">
        <f t="shared" si="10"/>
        <v>2.5</v>
      </c>
      <c r="T38" s="58">
        <f t="shared" si="11"/>
        <v>3.75</v>
      </c>
      <c r="U38" s="78">
        <f t="shared" si="13"/>
        <v>8.75</v>
      </c>
    </row>
    <row r="39" s="1" customFormat="1" ht="26" customHeight="1" spans="1:21">
      <c r="A39" s="10">
        <v>7</v>
      </c>
      <c r="B39" s="11" t="s">
        <v>29</v>
      </c>
      <c r="C39" s="12" t="s">
        <v>61</v>
      </c>
      <c r="D39" s="13">
        <f t="shared" si="12"/>
        <v>34</v>
      </c>
      <c r="E39" s="13">
        <f t="shared" si="9"/>
        <v>13</v>
      </c>
      <c r="F39" s="13"/>
      <c r="G39" s="40"/>
      <c r="H39" s="41">
        <v>5</v>
      </c>
      <c r="I39" s="41">
        <v>8</v>
      </c>
      <c r="J39" s="13">
        <v>21</v>
      </c>
      <c r="K39" s="13"/>
      <c r="L39" s="13"/>
      <c r="M39" s="13"/>
      <c r="N39" s="13"/>
      <c r="O39" s="13">
        <v>0</v>
      </c>
      <c r="P39" s="13"/>
      <c r="Q39" s="13">
        <v>5</v>
      </c>
      <c r="R39" s="13">
        <v>16</v>
      </c>
      <c r="S39" s="58">
        <f t="shared" si="10"/>
        <v>1.3</v>
      </c>
      <c r="T39" s="58">
        <f t="shared" si="11"/>
        <v>1.95</v>
      </c>
      <c r="U39" s="78">
        <f t="shared" si="13"/>
        <v>4.55</v>
      </c>
    </row>
    <row r="40" s="1" customFormat="1" ht="26" customHeight="1" spans="1:21">
      <c r="A40" s="10">
        <v>8</v>
      </c>
      <c r="B40" s="15" t="s">
        <v>39</v>
      </c>
      <c r="C40" s="12" t="s">
        <v>61</v>
      </c>
      <c r="D40" s="13">
        <f t="shared" si="12"/>
        <v>31</v>
      </c>
      <c r="E40" s="13">
        <f t="shared" si="9"/>
        <v>20</v>
      </c>
      <c r="F40" s="13"/>
      <c r="G40" s="40"/>
      <c r="H40" s="41">
        <v>10</v>
      </c>
      <c r="I40" s="41">
        <v>10</v>
      </c>
      <c r="J40" s="13">
        <v>11</v>
      </c>
      <c r="K40" s="13"/>
      <c r="L40" s="13"/>
      <c r="M40" s="13"/>
      <c r="N40" s="13"/>
      <c r="O40" s="13">
        <v>1</v>
      </c>
      <c r="P40" s="13"/>
      <c r="Q40" s="13">
        <v>3</v>
      </c>
      <c r="R40" s="13">
        <v>7</v>
      </c>
      <c r="S40" s="58">
        <f t="shared" si="10"/>
        <v>2</v>
      </c>
      <c r="T40" s="58">
        <f t="shared" si="11"/>
        <v>3</v>
      </c>
      <c r="U40" s="78">
        <f t="shared" si="13"/>
        <v>7</v>
      </c>
    </row>
    <row r="41" s="3" customFormat="1" ht="26" customHeight="1" spans="1:21">
      <c r="A41" s="10">
        <v>9</v>
      </c>
      <c r="B41" s="15" t="s">
        <v>32</v>
      </c>
      <c r="C41" s="12" t="s">
        <v>61</v>
      </c>
      <c r="D41" s="13">
        <f t="shared" si="12"/>
        <v>10</v>
      </c>
      <c r="E41" s="13">
        <f t="shared" si="9"/>
        <v>0</v>
      </c>
      <c r="F41" s="13"/>
      <c r="G41" s="25"/>
      <c r="H41" s="25">
        <v>0</v>
      </c>
      <c r="I41" s="25">
        <v>0</v>
      </c>
      <c r="J41" s="16">
        <v>10</v>
      </c>
      <c r="K41" s="16"/>
      <c r="L41" s="13"/>
      <c r="M41" s="13"/>
      <c r="N41" s="13"/>
      <c r="O41" s="13">
        <v>0</v>
      </c>
      <c r="P41" s="13"/>
      <c r="Q41" s="13">
        <v>0</v>
      </c>
      <c r="R41" s="13">
        <v>10</v>
      </c>
      <c r="S41" s="58">
        <f t="shared" si="10"/>
        <v>0</v>
      </c>
      <c r="T41" s="58">
        <f t="shared" si="11"/>
        <v>0</v>
      </c>
      <c r="U41" s="78">
        <f t="shared" si="13"/>
        <v>0</v>
      </c>
    </row>
    <row r="42" s="3" customFormat="1" ht="26" customHeight="1" spans="1:21">
      <c r="A42" s="25"/>
      <c r="B42" s="25" t="s">
        <v>50</v>
      </c>
      <c r="C42" s="25"/>
      <c r="D42" s="25">
        <f>SUM(D33:D41)</f>
        <v>619</v>
      </c>
      <c r="E42" s="25">
        <f>SUM(E33:E41)</f>
        <v>369</v>
      </c>
      <c r="F42" s="25"/>
      <c r="G42" s="25">
        <f>SUM(G33:G41)</f>
        <v>15</v>
      </c>
      <c r="H42" s="25">
        <f>SUM(H33:H41)</f>
        <v>169</v>
      </c>
      <c r="I42" s="25">
        <f>SUM(I33:I41)</f>
        <v>185</v>
      </c>
      <c r="J42" s="25">
        <f>SUM(J33:J41)</f>
        <v>250</v>
      </c>
      <c r="K42" s="25"/>
      <c r="L42" s="25"/>
      <c r="M42" s="25"/>
      <c r="N42" s="25"/>
      <c r="O42" s="25">
        <f>SUM(O33:P41)</f>
        <v>7</v>
      </c>
      <c r="P42" s="25"/>
      <c r="Q42" s="25">
        <f>SUM(Q33:Q41)</f>
        <v>103</v>
      </c>
      <c r="R42" s="25">
        <f>SUM(R33:R41)</f>
        <v>140</v>
      </c>
      <c r="S42" s="69">
        <f>SUM(S33:S41)</f>
        <v>36.9</v>
      </c>
      <c r="T42" s="69">
        <f>SUM(T33:T41)</f>
        <v>55.35</v>
      </c>
      <c r="U42" s="79">
        <f>SUM(U33:U41)</f>
        <v>129.15</v>
      </c>
    </row>
  </sheetData>
  <sheetProtection formatCells="0" formatColumns="0" formatRows="0" insertRows="0" insertColumns="0" insertHyperlinks="0" deleteColumns="0" deleteRows="0" sort="0" autoFilter="0" pivotTables="0"/>
  <mergeCells count="19">
    <mergeCell ref="A1:U1"/>
    <mergeCell ref="A2:U2"/>
    <mergeCell ref="O3:P3"/>
    <mergeCell ref="Q3:R3"/>
    <mergeCell ref="B28:C28"/>
    <mergeCell ref="O30:P30"/>
    <mergeCell ref="O31:P31"/>
    <mergeCell ref="O32:P32"/>
    <mergeCell ref="O33:P33"/>
    <mergeCell ref="O34:P34"/>
    <mergeCell ref="O35:P35"/>
    <mergeCell ref="O36:P36"/>
    <mergeCell ref="O37:P37"/>
    <mergeCell ref="O38:P38"/>
    <mergeCell ref="O39:P39"/>
    <mergeCell ref="O40:P40"/>
    <mergeCell ref="O41:P41"/>
    <mergeCell ref="B42:C42"/>
    <mergeCell ref="O42:P42"/>
  </mergeCells>
  <pageMargins left="0.75" right="0.75" top="1" bottom="1" header="0.5" footer="0.5"/>
  <pageSetup paperSize="8" scale="6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' 1 . 0 '   s t a n d a l o n e = ' y e s ' ? > 
 < w o P r o p s   x m l n s : s = " h t t p : / / s c h e m a s . o p e n x m l f o r m a t s . o r g / s p r e a d s h e e t m l / 2 0 0 6 / m a i n "   x m l n s = " h t t p s : / / w e b . w p s . c n / e t / 2 0 1 8 / m a i n " > 
   < w o S h e e t s P r o p s > 
     < w o S h e e t P r o p s   s h e e t S t i d = " 1 "   i s F l e x P a p e r S h e e t = " 0 "   i n t e r l i n e C o l o r = " 0 "   i s D b D a s h B o a r d S h e e t = " 0 "   i s D b S h e e t = " 0 "   i n t e r l i n e O n O f f = " 0 "   i s D a s h B o a r d S h e e t = " 0 " > 
       < c e l l p r o t e c t i o n / > 
       < a p p E t D b R e l a t i o n s / > 
     < / w o S h e e t P r o p s > 
   < / w o S h e e t s P r o p s > 
   < w o B o o k P r o p s > 
     < b o o k S e t t i n g s   i s M e r g e T a s k s A u t o U p d a t e = " 0 "   s u p p o r t D b F m l a D i s p = " 0 "   w o E t M t c E n a b l e d = " 0 "   f i l t e r T y p e = " c o n n "   f i l e I d = " 4 4 7 0 4 1 7 8 3 6 0 1 "   i s A u t o U p d a t e P a u s e d = " 0 "   i s I n s e r P i c A s A t t a c h m e n t = " 0 "   i s F i l t e r S h a r e d = " 1 "   c o r e C o n q u e r U s e r I d = " " / > 
   < / w o B o o k P r o p s > 
 < / w o P r o p s > 
 
</file>

<file path=customXml/item2.xml>��< ? x m l   v e r s i o n = ' 1 . 0 '   s t a n d a l o n e = ' y e s ' ? > 
 < p i x e l a t o r s   x m l n s : s = " h t t p : / / s c h e m a s . o p e n x m l f o r m a t s . o r g / s p r e a d s h e e t m l / 2 0 0 6 / m a i n "   x m l n s = " h t t p s : / / w e b . w p s . c n / e t / 2 0 1 8 / m a i n " > 
   < p i x e l a t o r L i s t   s h e e t S t i d = " 1 " / > 
   < p i x e l a t o r L i s t   s h e e t S t i d = " 2 " / > 
 < / p i x e l a t o r s > 
 
</file>

<file path=customXml/item3.xml>��< ? x m l   v e r s i o n = ' 1 . 0 '   s t a n d a l o n e = ' y e s ' ? > 
 < i n d e p e n d e n t V i e w s   x m l n s = " h t t p s : / / w e b . w p s . c n / e t / 2 0 1 8 / m a i n " / > 
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A02B7E37-CEC0-4786-9FA4-411A3DC596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WWO_wpscloud_20250904173343-5eb13ec068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chenjiaxin</dc:creator>
  <cp:lastModifiedBy>佳欣</cp:lastModifiedBy>
  <dcterms:created xsi:type="dcterms:W3CDTF">2024-09-17T00:58:00Z</dcterms:created>
  <dcterms:modified xsi:type="dcterms:W3CDTF">2025-10-24T14:08:20Z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BFD5C40254F4C83D7585EF68E649AFE0_43</vt:lpwstr>
  </property>
  <property fmtid="{D5CDD505-2E9C-101B-9397-08002B2CF9AE}" pid="3" name="KSOProductBuildVer">
    <vt:lpwstr>2052-7.5.1.8994</vt:lpwstr>
  </property>
  <property fmtid="{D5CDD505-2E9C-101B-9397-08002B2CF9AE}" pid="4" name="KSOReadingLayout">
    <vt:bool>true</vt:bool>
  </property>
</Properties>
</file>