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<sst xmlns="http://schemas.openxmlformats.org/spreadsheetml/2006/main" count="103" uniqueCount="55">
  <si>
    <r>
      <rPr>
        <b/>
        <sz val="20"/>
        <rFont val="黑体"/>
        <charset val="134"/>
      </rPr>
      <t xml:space="preserve">附件6        </t>
    </r>
    <r>
      <rPr>
        <b/>
        <sz val="28"/>
        <rFont val="黑体"/>
        <charset val="134"/>
      </rPr>
      <t>广西师范大学2024年研究生学业奖学金评选名额分配表</t>
    </r>
  </si>
  <si>
    <t>序号</t>
  </si>
  <si>
    <t>研究生培养单位</t>
  </si>
  <si>
    <t>学生类型</t>
  </si>
  <si>
    <t>培养单位
总人数</t>
  </si>
  <si>
    <t>2022-2023级(全日制)总人数</t>
  </si>
  <si>
    <t>2022级
(全日制)人数</t>
  </si>
  <si>
    <t>2023级
(全日制)人数</t>
  </si>
  <si>
    <t>2024级(系统数
据全日制)人数</t>
  </si>
  <si>
    <t>2024级符合新生学业奖人数</t>
  </si>
  <si>
    <t>新生学业奖学金
（一）</t>
  </si>
  <si>
    <t>新生学业奖学金
（二）</t>
  </si>
  <si>
    <t>老生学业奖学金（一等）</t>
  </si>
  <si>
    <t>老生学业奖学金（二等）</t>
  </si>
  <si>
    <t>老生学业奖学金（三等）</t>
  </si>
  <si>
    <t>评比比例</t>
  </si>
  <si>
    <t>推免生</t>
  </si>
  <si>
    <t xml:space="preserve">
一志愿双一流</t>
  </si>
  <si>
    <t>一志愿非双一流</t>
  </si>
  <si>
    <t>调剂双一流</t>
  </si>
  <si>
    <t>标准（元/人）</t>
  </si>
  <si>
    <t>文学院/新闻与传播学院</t>
  </si>
  <si>
    <t>硕士生</t>
  </si>
  <si>
    <t>历史文化与旅游学院</t>
  </si>
  <si>
    <t>马克思主义学院</t>
  </si>
  <si>
    <t>法学院/律师学院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</si>
  <si>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</si>
  <si>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</si>
  <si>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</si>
  <si>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</si>
  <si>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</si>
  <si>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</si>
  <si>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</si>
  <si>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</si>
  <si>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科学教育研究所</t>
  </si>
  <si>
    <t>化学与药学学院</t>
  </si>
  <si>
    <t>生命科学学院</t>
  </si>
  <si>
    <t>环境与资源学院</t>
  </si>
  <si>
    <t>计算机科学与工程学院/软件学院</t>
  </si>
  <si>
    <t>体育与健康学院</t>
  </si>
  <si>
    <t>电子与信息工程学院/集成电路学院</t>
  </si>
  <si>
    <t>职业技术师范学院</t>
  </si>
  <si>
    <t>设计学院</t>
  </si>
  <si>
    <t>图书情报研究所</t>
  </si>
  <si>
    <t>总数</t>
  </si>
  <si>
    <t>2022-2023级
总人数</t>
  </si>
  <si>
    <t>2022级人数</t>
  </si>
  <si>
    <t>2023级人数</t>
  </si>
  <si>
    <t>2024级(系统数
据)人数</t>
  </si>
  <si>
    <t>新生学业奖学金（二）</t>
  </si>
  <si>
    <t>新生学业奖学金（三）</t>
  </si>
  <si>
    <t>硕博连读</t>
  </si>
  <si>
    <t>非定向</t>
  </si>
  <si>
    <t>定向</t>
  </si>
  <si>
    <t>博士生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</si>
</sst>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\(0\)"/>
    <numFmt numFmtId="177" formatCode="0_ "/>
  </numFmts>
  <fonts count="4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name val="黑体"/>
      <charset val="134"/>
    </font>
    <font>
      <b/>
      <sz val="13"/>
      <name val="宋体"/>
      <charset val="134"/>
    </font>
    <font>
      <b/>
      <sz val="13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sz val="16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rgb="FF000000"/>
      <name val="宋体"/>
      <charset val="134"/>
    </font>
    <font>
      <sz val="16"/>
      <color rgb="FFFF0000"/>
      <name val="宋体"/>
      <charset val="134"/>
      <scheme val="minor"/>
    </font>
    <font>
      <b/>
      <sz val="14"/>
      <name val="宋体"/>
      <charset val="134"/>
    </font>
    <font>
      <b/>
      <sz val="14"/>
      <color indexed="8"/>
      <name val="宋体"/>
      <charset val="134"/>
    </font>
    <font>
      <b/>
      <sz val="14"/>
      <name val="宋体"/>
      <charset val="134"/>
      <scheme val="minor"/>
    </font>
    <font>
      <b/>
      <sz val="12"/>
      <color indexed="8"/>
      <name val="宋体"/>
      <charset val="134"/>
    </font>
    <font>
      <b/>
      <sz val="11"/>
      <name val="宋体"/>
      <charset val="134"/>
    </font>
    <font>
      <b/>
      <sz val="14"/>
      <color theme="1"/>
      <name val="宋体"/>
      <charset val="134"/>
    </font>
    <font>
      <b/>
      <sz val="12"/>
      <color rgb="FFFF0000"/>
      <name val="宋体"/>
      <charset val="134"/>
    </font>
    <font>
      <sz val="16"/>
      <color theme="1"/>
      <name val="宋体"/>
      <charset val="134"/>
    </font>
    <font>
      <b/>
      <sz val="16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8"/>
      <name val="黑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5" fillId="2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9" fillId="9" borderId="6" applyNumberFormat="0" applyAlignment="0" applyProtection="0">
      <alignment vertical="center"/>
    </xf>
    <xf numFmtId="0" fontId="25" fillId="9" borderId="4" applyNumberFormat="0" applyAlignment="0" applyProtection="0">
      <alignment vertical="center"/>
    </xf>
    <xf numFmtId="0" fontId="38" fillId="31" borderId="11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13" fillId="3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2" borderId="1" xfId="49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77" fontId="9" fillId="2" borderId="1" xfId="0" applyNumberFormat="1" applyFont="1" applyFill="1" applyBorder="1" applyAlignment="1">
      <alignment horizontal="center" vertical="center"/>
    </xf>
    <xf numFmtId="177" fontId="9" fillId="3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76" fontId="3" fillId="5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9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176" fontId="20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176" fontId="21" fillId="0" borderId="1" xfId="0" applyNumberFormat="1" applyFont="1" applyFill="1" applyBorder="1" applyAlignment="1">
      <alignment horizontal="center" vertical="center"/>
    </xf>
    <xf numFmtId="0" fontId="10" fillId="0" borderId="1" xfId="49" applyFont="1" applyFill="1" applyBorder="1" applyAlignment="1">
      <alignment horizontal="center" vertical="center"/>
    </xf>
    <xf numFmtId="0" fontId="16" fillId="0" borderId="1" xfId="49" applyFont="1" applyFill="1" applyBorder="1" applyAlignment="1">
      <alignment horizontal="center" vertical="center"/>
    </xf>
    <xf numFmtId="0" fontId="16" fillId="0" borderId="1" xfId="49" applyFont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176" fontId="19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9" fontId="18" fillId="0" borderId="1" xfId="0" applyNumberFormat="1" applyFont="1" applyFill="1" applyBorder="1" applyAlignment="1">
      <alignment horizontal="center" vertical="center" wrapText="1"/>
    </xf>
    <xf numFmtId="9" fontId="20" fillId="0" borderId="2" xfId="0" applyNumberFormat="1" applyFont="1" applyFill="1" applyBorder="1" applyAlignment="1">
      <alignment horizontal="center" vertical="center"/>
    </xf>
    <xf numFmtId="9" fontId="20" fillId="0" borderId="3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2"/>
  <sheetViews>
    <sheetView tabSelected="1" view="pageBreakPreview" zoomScale="80" zoomScaleNormal="60" zoomScaleSheetLayoutView="80" workbookViewId="0">
      <pane xSplit="2" topLeftCell="F1" activePane="topRight" state="frozen"/>
      <selection/>
      <selection pane="topRight" activeCell="M21" sqref="M21"/>
    </sheetView>
  </sheetViews>
  <sheetFormatPr defaultColWidth="9" defaultRowHeight="13.5"/>
  <cols>
    <col min="1" max="1" width="6.65" style="1" customWidth="1"/>
    <col min="2" max="2" width="35.85" style="1" customWidth="1"/>
    <col min="3" max="3" width="10.7583333333333" style="1" customWidth="1"/>
    <col min="4" max="4" width="14.0583333333333" style="1" hidden="1" customWidth="1"/>
    <col min="5" max="5" width="16.7333333333333" style="1" customWidth="1"/>
    <col min="6" max="7" width="14.7416666666667" style="4" customWidth="1"/>
    <col min="8" max="8" width="18.625" style="4" hidden="1" customWidth="1"/>
    <col min="9" max="9" width="14.9" style="1" customWidth="1"/>
    <col min="10" max="10" width="11.6916666666667" style="1" customWidth="1"/>
    <col min="11" max="11" width="15.325" style="1" customWidth="1"/>
    <col min="12" max="12" width="17.6666666666667" style="1" customWidth="1"/>
    <col min="13" max="13" width="17.8" style="1" customWidth="1"/>
    <col min="14" max="14" width="18.4583333333333" style="1" customWidth="1"/>
    <col min="15" max="15" width="17.9333333333333" style="1" customWidth="1"/>
    <col min="16" max="16" width="18.6" style="1" customWidth="1"/>
    <col min="17" max="16384" width="9" style="1"/>
  </cols>
  <sheetData>
    <row r="1" s="1" customFormat="1" ht="47" customHeight="1" spans="1:16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42" customHeight="1" spans="1:16">
      <c r="A2" s="6" t="s">
        <v>1</v>
      </c>
      <c r="B2" s="7" t="s">
        <v>2</v>
      </c>
      <c r="C2" s="7" t="s">
        <v>3</v>
      </c>
      <c r="D2" s="8" t="s">
        <v>4</v>
      </c>
      <c r="E2" s="8" t="s">
        <v>5</v>
      </c>
      <c r="F2" s="9" t="s">
        <v>6</v>
      </c>
      <c r="G2" s="9" t="s">
        <v>7</v>
      </c>
      <c r="H2" s="9" t="s">
        <v>8</v>
      </c>
      <c r="I2" s="8" t="s">
        <v>9</v>
      </c>
      <c r="J2" s="38" t="s">
        <v>10</v>
      </c>
      <c r="K2" s="38"/>
      <c r="L2" s="38" t="s">
        <v>11</v>
      </c>
      <c r="M2" s="38"/>
      <c r="N2" s="39" t="s">
        <v>12</v>
      </c>
      <c r="O2" s="39" t="s">
        <v>13</v>
      </c>
      <c r="P2" s="39" t="s">
        <v>14</v>
      </c>
    </row>
    <row r="3" s="1" customFormat="1" ht="26" customHeight="1" spans="1:16">
      <c r="A3" s="10"/>
      <c r="B3" s="8" t="s">
        <v>15</v>
      </c>
      <c r="C3" s="8"/>
      <c r="D3" s="8"/>
      <c r="E3" s="10"/>
      <c r="F3" s="11"/>
      <c r="G3" s="11"/>
      <c r="H3" s="11"/>
      <c r="I3" s="40"/>
      <c r="J3" s="41" t="s">
        <v>16</v>
      </c>
      <c r="K3" s="41" t="s">
        <v>17</v>
      </c>
      <c r="L3" s="41" t="s">
        <v>18</v>
      </c>
      <c r="M3" s="41" t="s">
        <v>19</v>
      </c>
      <c r="N3" s="41">
        <v>0.1</v>
      </c>
      <c r="O3" s="41">
        <v>0.15</v>
      </c>
      <c r="P3" s="41">
        <v>0.35</v>
      </c>
    </row>
    <row r="4" s="1" customFormat="1" ht="26" customHeight="1" spans="1:16">
      <c r="A4" s="10"/>
      <c r="B4" s="8" t="s">
        <v>20</v>
      </c>
      <c r="C4" s="8"/>
      <c r="D4" s="8"/>
      <c r="E4" s="10"/>
      <c r="F4" s="11"/>
      <c r="G4" s="11"/>
      <c r="H4" s="11"/>
      <c r="I4" s="10"/>
      <c r="J4" s="42">
        <v>5000</v>
      </c>
      <c r="K4" s="42">
        <v>5000</v>
      </c>
      <c r="L4" s="42">
        <v>4000</v>
      </c>
      <c r="M4" s="43">
        <v>4000</v>
      </c>
      <c r="N4" s="43">
        <v>7000</v>
      </c>
      <c r="O4" s="43">
        <v>5000</v>
      </c>
      <c r="P4" s="43">
        <v>3000</v>
      </c>
    </row>
    <row r="5" s="1" customFormat="1" ht="26" customHeight="1" spans="1:16">
      <c r="A5" s="10">
        <v>1</v>
      </c>
      <c r="B5" s="12" t="s">
        <v>21</v>
      </c>
      <c r="C5" s="13" t="s">
        <v>22</v>
      </c>
      <c r="D5" s="14">
        <f>E5+H5</f>
        <v>567</v>
      </c>
      <c r="E5" s="14">
        <f>SUM(F5:G5)</f>
        <v>340</v>
      </c>
      <c r="F5" s="15">
        <v>123</v>
      </c>
      <c r="G5" s="15">
        <v>217</v>
      </c>
      <c r="H5" s="16">
        <v>227</v>
      </c>
      <c r="I5" s="14">
        <f>SUM(J5:M5)</f>
        <v>148</v>
      </c>
      <c r="J5" s="14">
        <v>10</v>
      </c>
      <c r="K5" s="14">
        <v>4</v>
      </c>
      <c r="L5" s="14">
        <v>128</v>
      </c>
      <c r="M5" s="44">
        <v>6</v>
      </c>
      <c r="N5" s="44">
        <f>E5*10%</f>
        <v>34</v>
      </c>
      <c r="O5" s="45">
        <f>E5*15%</f>
        <v>51</v>
      </c>
      <c r="P5" s="45">
        <f>E5*35%</f>
        <v>119</v>
      </c>
    </row>
    <row r="6" s="1" customFormat="1" ht="26" customHeight="1" spans="1:16">
      <c r="A6" s="10">
        <v>2</v>
      </c>
      <c r="B6" s="12" t="s">
        <v>23</v>
      </c>
      <c r="C6" s="13" t="s">
        <v>22</v>
      </c>
      <c r="D6" s="14">
        <f t="shared" ref="D6:D26" si="0">E6+H6</f>
        <v>375</v>
      </c>
      <c r="E6" s="14">
        <f t="shared" ref="E6:E26" si="1">SUM(F6:G6)</f>
        <v>236</v>
      </c>
      <c r="F6" s="17">
        <v>106</v>
      </c>
      <c r="G6" s="17">
        <v>130</v>
      </c>
      <c r="H6" s="16">
        <v>139</v>
      </c>
      <c r="I6" s="14">
        <f t="shared" ref="I6:I26" si="2">SUM(J6:M6)</f>
        <v>95</v>
      </c>
      <c r="J6" s="14">
        <v>7</v>
      </c>
      <c r="K6" s="14">
        <v>7</v>
      </c>
      <c r="L6" s="14">
        <v>75</v>
      </c>
      <c r="M6" s="44">
        <v>6</v>
      </c>
      <c r="N6" s="44">
        <f t="shared" ref="N5:N26" si="3">E6*10%</f>
        <v>23.6</v>
      </c>
      <c r="O6" s="45">
        <f t="shared" ref="O5:O26" si="4">E6*15%</f>
        <v>35.4</v>
      </c>
      <c r="P6" s="45">
        <f t="shared" ref="P6:P27" si="5">E6*35%</f>
        <v>82.6</v>
      </c>
    </row>
    <row r="7" s="1" customFormat="1" ht="26" customHeight="1" spans="1:16">
      <c r="A7" s="10">
        <v>3</v>
      </c>
      <c r="B7" s="12" t="s">
        <v>24</v>
      </c>
      <c r="C7" s="13" t="s">
        <v>22</v>
      </c>
      <c r="D7" s="14">
        <f t="shared" si="0"/>
        <v>514</v>
      </c>
      <c r="E7" s="14">
        <f t="shared" si="1"/>
        <v>330</v>
      </c>
      <c r="F7" s="17">
        <v>142</v>
      </c>
      <c r="G7" s="17">
        <v>188</v>
      </c>
      <c r="H7" s="16">
        <v>184</v>
      </c>
      <c r="I7" s="14">
        <f t="shared" si="2"/>
        <v>168</v>
      </c>
      <c r="J7" s="14">
        <v>3</v>
      </c>
      <c r="K7" s="14">
        <v>4</v>
      </c>
      <c r="L7" s="14">
        <v>158</v>
      </c>
      <c r="M7" s="44">
        <v>3</v>
      </c>
      <c r="N7" s="44">
        <f t="shared" si="3"/>
        <v>33</v>
      </c>
      <c r="O7" s="45">
        <f t="shared" si="4"/>
        <v>49.5</v>
      </c>
      <c r="P7" s="45">
        <f t="shared" si="5"/>
        <v>115.5</v>
      </c>
    </row>
    <row r="8" s="1" customFormat="1" ht="26" customHeight="1" spans="1:16">
      <c r="A8" s="10">
        <v>4</v>
      </c>
      <c r="B8" s="18" t="s">
        <v>25</v>
      </c>
      <c r="C8" s="13" t="s">
        <v>22</v>
      </c>
      <c r="D8" s="14">
        <f t="shared" si="0"/>
        <v>364</v>
      </c>
      <c r="E8" s="14">
        <f t="shared" si="1"/>
        <v>216</v>
      </c>
      <c r="F8" s="17">
        <v>83</v>
      </c>
      <c r="G8" s="17">
        <v>133</v>
      </c>
      <c r="H8" s="16">
        <v>148</v>
      </c>
      <c r="I8" s="14">
        <f t="shared" si="2"/>
        <v>67</v>
      </c>
      <c r="J8" s="14">
        <v>0</v>
      </c>
      <c r="K8" s="14">
        <v>1</v>
      </c>
      <c r="L8" s="14">
        <v>45</v>
      </c>
      <c r="M8" s="44">
        <v>21</v>
      </c>
      <c r="N8" s="44">
        <f t="shared" si="3"/>
        <v>21.6</v>
      </c>
      <c r="O8" s="45">
        <f t="shared" si="4"/>
        <v>32.4</v>
      </c>
      <c r="P8" s="45">
        <f t="shared" si="5"/>
        <v>75.6</v>
      </c>
    </row>
    <row r="9" s="1" customFormat="1" ht="26" customHeight="1" spans="1:16">
      <c r="A9" s="10">
        <v>5</v>
      </c>
      <c r="B9" s="18" t="s">
        <v>26</v>
      </c>
      <c r="C9" s="13" t="s">
        <v>22</v>
      </c>
      <c r="D9" s="14">
        <f t="shared" si="0"/>
        <v>288</v>
      </c>
      <c r="E9" s="14">
        <f t="shared" si="1"/>
        <v>171</v>
      </c>
      <c r="F9" s="17">
        <v>72</v>
      </c>
      <c r="G9" s="17">
        <v>99</v>
      </c>
      <c r="H9" s="16">
        <v>117</v>
      </c>
      <c r="I9" s="14">
        <f t="shared" si="2"/>
        <v>102</v>
      </c>
      <c r="J9" s="14">
        <v>0</v>
      </c>
      <c r="K9" s="14">
        <v>5</v>
      </c>
      <c r="L9" s="14">
        <v>95</v>
      </c>
      <c r="M9" s="44">
        <v>2</v>
      </c>
      <c r="N9" s="44">
        <f t="shared" si="3"/>
        <v>17.1</v>
      </c>
      <c r="O9" s="45">
        <f t="shared" si="4"/>
        <v>25.65</v>
      </c>
      <c r="P9" s="45">
        <f t="shared" si="5"/>
        <v>59.85</v>
      </c>
    </row>
    <row r="10" s="1" customFormat="1" ht="26" customHeight="1" spans="1:16">
      <c r="A10" s="10">
        <v>6</v>
      </c>
      <c r="B10" s="12" t="s">
        <v>27</v>
      </c>
      <c r="C10" s="13" t="s">
        <v>22</v>
      </c>
      <c r="D10" s="14">
        <f t="shared" si="0"/>
        <v>434</v>
      </c>
      <c r="E10" s="14">
        <f t="shared" si="1"/>
        <v>280</v>
      </c>
      <c r="F10" s="17">
        <v>119</v>
      </c>
      <c r="G10" s="17">
        <v>161</v>
      </c>
      <c r="H10" s="16">
        <v>154</v>
      </c>
      <c r="I10" s="14">
        <f t="shared" si="2"/>
        <v>81</v>
      </c>
      <c r="J10" s="14">
        <v>1</v>
      </c>
      <c r="K10" s="14">
        <v>7</v>
      </c>
      <c r="L10" s="14">
        <v>62</v>
      </c>
      <c r="M10" s="44">
        <v>11</v>
      </c>
      <c r="N10" s="44">
        <f t="shared" si="3"/>
        <v>28</v>
      </c>
      <c r="O10" s="45">
        <f t="shared" si="4"/>
        <v>42</v>
      </c>
      <c r="P10" s="45">
        <f t="shared" si="5"/>
        <v>98</v>
      </c>
    </row>
    <row r="11" s="1" customFormat="1" ht="26" customHeight="1" spans="1:16">
      <c r="A11" s="10">
        <v>7</v>
      </c>
      <c r="B11" s="12" t="s">
        <v>28</v>
      </c>
      <c r="C11" s="13" t="s">
        <v>22</v>
      </c>
      <c r="D11" s="14">
        <f t="shared" si="0"/>
        <v>773</v>
      </c>
      <c r="E11" s="14">
        <f t="shared" si="1"/>
        <v>493</v>
      </c>
      <c r="F11" s="17">
        <v>203</v>
      </c>
      <c r="G11" s="17">
        <v>290</v>
      </c>
      <c r="H11" s="16">
        <v>280</v>
      </c>
      <c r="I11" s="14">
        <f t="shared" si="2"/>
        <v>150</v>
      </c>
      <c r="J11" s="14">
        <v>2</v>
      </c>
      <c r="K11" s="14">
        <v>0</v>
      </c>
      <c r="L11" s="14">
        <v>141</v>
      </c>
      <c r="M11" s="44">
        <v>7</v>
      </c>
      <c r="N11" s="44">
        <f t="shared" si="3"/>
        <v>49.3</v>
      </c>
      <c r="O11" s="45">
        <f t="shared" si="4"/>
        <v>73.95</v>
      </c>
      <c r="P11" s="45">
        <f t="shared" si="5"/>
        <v>172.55</v>
      </c>
    </row>
    <row r="12" s="1" customFormat="1" ht="26" customHeight="1" spans="1:16">
      <c r="A12" s="10">
        <v>8</v>
      </c>
      <c r="B12" s="12" t="s">
        <v>29</v>
      </c>
      <c r="C12" s="13" t="s">
        <v>22</v>
      </c>
      <c r="D12" s="14">
        <f t="shared" si="0"/>
        <v>516</v>
      </c>
      <c r="E12" s="14">
        <f t="shared" si="1"/>
        <v>296</v>
      </c>
      <c r="F12" s="17">
        <v>66</v>
      </c>
      <c r="G12" s="17">
        <v>230</v>
      </c>
      <c r="H12" s="16">
        <v>220</v>
      </c>
      <c r="I12" s="14">
        <f t="shared" si="2"/>
        <v>156</v>
      </c>
      <c r="J12" s="14">
        <v>9</v>
      </c>
      <c r="K12" s="14">
        <v>3</v>
      </c>
      <c r="L12" s="14">
        <v>141</v>
      </c>
      <c r="M12" s="44">
        <v>3</v>
      </c>
      <c r="N12" s="44">
        <f t="shared" si="3"/>
        <v>29.6</v>
      </c>
      <c r="O12" s="45">
        <f t="shared" si="4"/>
        <v>44.4</v>
      </c>
      <c r="P12" s="45">
        <f t="shared" si="5"/>
        <v>103.6</v>
      </c>
    </row>
    <row r="13" s="1" customFormat="1" ht="26" customHeight="1" spans="1:16">
      <c r="A13" s="10">
        <v>9</v>
      </c>
      <c r="B13" s="12" t="s">
        <v>30</v>
      </c>
      <c r="C13" s="13" t="s">
        <v>22</v>
      </c>
      <c r="D13" s="14">
        <f t="shared" si="0"/>
        <v>270</v>
      </c>
      <c r="E13" s="14">
        <f t="shared" si="1"/>
        <v>182</v>
      </c>
      <c r="F13" s="17">
        <v>91</v>
      </c>
      <c r="G13" s="17">
        <v>91</v>
      </c>
      <c r="H13" s="16">
        <v>88</v>
      </c>
      <c r="I13" s="14">
        <f t="shared" si="2"/>
        <v>80</v>
      </c>
      <c r="J13" s="14">
        <v>4</v>
      </c>
      <c r="K13" s="14">
        <v>2</v>
      </c>
      <c r="L13" s="14">
        <v>71</v>
      </c>
      <c r="M13" s="44">
        <v>3</v>
      </c>
      <c r="N13" s="44">
        <f t="shared" si="3"/>
        <v>18.2</v>
      </c>
      <c r="O13" s="45">
        <f t="shared" si="4"/>
        <v>27.3</v>
      </c>
      <c r="P13" s="45">
        <f t="shared" si="5"/>
        <v>63.7</v>
      </c>
    </row>
    <row r="14" s="1" customFormat="1" ht="26" customHeight="1" spans="1:16">
      <c r="A14" s="10">
        <v>10</v>
      </c>
      <c r="B14" s="12" t="s">
        <v>31</v>
      </c>
      <c r="C14" s="13" t="s">
        <v>22</v>
      </c>
      <c r="D14" s="14">
        <f t="shared" si="0"/>
        <v>199</v>
      </c>
      <c r="E14" s="14">
        <f t="shared" si="1"/>
        <v>124</v>
      </c>
      <c r="F14" s="17">
        <v>58</v>
      </c>
      <c r="G14" s="17">
        <v>66</v>
      </c>
      <c r="H14" s="19">
        <v>75</v>
      </c>
      <c r="I14" s="14">
        <f t="shared" si="2"/>
        <v>39</v>
      </c>
      <c r="J14" s="14">
        <v>8</v>
      </c>
      <c r="K14" s="14">
        <v>1</v>
      </c>
      <c r="L14" s="14">
        <v>30</v>
      </c>
      <c r="M14" s="44">
        <v>0</v>
      </c>
      <c r="N14" s="44">
        <f t="shared" si="3"/>
        <v>12.4</v>
      </c>
      <c r="O14" s="45">
        <f t="shared" si="4"/>
        <v>18.6</v>
      </c>
      <c r="P14" s="45">
        <f t="shared" si="5"/>
        <v>43.4</v>
      </c>
    </row>
    <row r="15" s="1" customFormat="1" ht="26" customHeight="1" spans="1:16">
      <c r="A15" s="10">
        <v>11</v>
      </c>
      <c r="B15" s="12" t="s">
        <v>32</v>
      </c>
      <c r="C15" s="13" t="s">
        <v>22</v>
      </c>
      <c r="D15" s="14">
        <f t="shared" si="0"/>
        <v>386</v>
      </c>
      <c r="E15" s="14">
        <f t="shared" si="1"/>
        <v>219</v>
      </c>
      <c r="F15" s="17">
        <v>75</v>
      </c>
      <c r="G15" s="17">
        <v>144</v>
      </c>
      <c r="H15" s="16">
        <v>167</v>
      </c>
      <c r="I15" s="14">
        <f t="shared" si="2"/>
        <v>110</v>
      </c>
      <c r="J15" s="14">
        <v>8</v>
      </c>
      <c r="K15" s="14">
        <v>1</v>
      </c>
      <c r="L15" s="14">
        <v>83</v>
      </c>
      <c r="M15" s="44">
        <v>18</v>
      </c>
      <c r="N15" s="44">
        <f t="shared" si="3"/>
        <v>21.9</v>
      </c>
      <c r="O15" s="45">
        <f t="shared" si="4"/>
        <v>32.85</v>
      </c>
      <c r="P15" s="45">
        <f t="shared" si="5"/>
        <v>76.65</v>
      </c>
    </row>
    <row r="16" s="1" customFormat="1" ht="26" customHeight="1" spans="1:16">
      <c r="A16" s="10">
        <v>12</v>
      </c>
      <c r="B16" s="20" t="s">
        <v>33</v>
      </c>
      <c r="C16" s="13" t="s">
        <v>22</v>
      </c>
      <c r="D16" s="14">
        <f t="shared" si="0"/>
        <v>314</v>
      </c>
      <c r="E16" s="14">
        <f t="shared" si="1"/>
        <v>188</v>
      </c>
      <c r="F16" s="17">
        <v>80</v>
      </c>
      <c r="G16" s="17">
        <v>108</v>
      </c>
      <c r="H16" s="16">
        <v>126</v>
      </c>
      <c r="I16" s="14">
        <f t="shared" si="2"/>
        <v>69</v>
      </c>
      <c r="J16" s="14">
        <v>7</v>
      </c>
      <c r="K16" s="14">
        <v>1</v>
      </c>
      <c r="L16" s="14">
        <v>53</v>
      </c>
      <c r="M16" s="44">
        <v>8</v>
      </c>
      <c r="N16" s="44">
        <f t="shared" si="3"/>
        <v>18.8</v>
      </c>
      <c r="O16" s="45">
        <f t="shared" si="4"/>
        <v>28.2</v>
      </c>
      <c r="P16" s="45">
        <f t="shared" si="5"/>
        <v>65.8</v>
      </c>
    </row>
    <row r="17" s="1" customFormat="1" ht="26" customHeight="1" spans="1:16">
      <c r="A17" s="10">
        <v>13</v>
      </c>
      <c r="B17" s="20" t="s">
        <v>34</v>
      </c>
      <c r="C17" s="13" t="s">
        <v>22</v>
      </c>
      <c r="D17" s="14">
        <f t="shared" si="0"/>
        <v>48</v>
      </c>
      <c r="E17" s="14">
        <f t="shared" si="1"/>
        <v>26</v>
      </c>
      <c r="F17" s="17">
        <v>4</v>
      </c>
      <c r="G17" s="17">
        <v>22</v>
      </c>
      <c r="H17" s="16">
        <v>22</v>
      </c>
      <c r="I17" s="14">
        <f t="shared" si="2"/>
        <v>5</v>
      </c>
      <c r="J17" s="14">
        <v>0</v>
      </c>
      <c r="K17" s="14">
        <v>0</v>
      </c>
      <c r="L17" s="14">
        <v>5</v>
      </c>
      <c r="M17" s="44">
        <v>0</v>
      </c>
      <c r="N17" s="44">
        <f t="shared" si="3"/>
        <v>2.6</v>
      </c>
      <c r="O17" s="45">
        <f t="shared" si="4"/>
        <v>3.9</v>
      </c>
      <c r="P17" s="45">
        <f t="shared" si="5"/>
        <v>9.1</v>
      </c>
    </row>
    <row r="18" s="1" customFormat="1" ht="26" customHeight="1" spans="1:16">
      <c r="A18" s="10">
        <v>14</v>
      </c>
      <c r="B18" s="12" t="s">
        <v>35</v>
      </c>
      <c r="C18" s="13" t="s">
        <v>22</v>
      </c>
      <c r="D18" s="14">
        <f t="shared" si="0"/>
        <v>610</v>
      </c>
      <c r="E18" s="14">
        <f t="shared" si="1"/>
        <v>400</v>
      </c>
      <c r="F18" s="17">
        <v>183</v>
      </c>
      <c r="G18" s="17">
        <v>217</v>
      </c>
      <c r="H18" s="19">
        <v>210</v>
      </c>
      <c r="I18" s="14">
        <f t="shared" si="2"/>
        <v>127</v>
      </c>
      <c r="J18" s="14">
        <v>1</v>
      </c>
      <c r="K18" s="44">
        <v>0</v>
      </c>
      <c r="L18" s="44">
        <v>120</v>
      </c>
      <c r="M18" s="44">
        <v>6</v>
      </c>
      <c r="N18" s="44">
        <f t="shared" si="3"/>
        <v>40</v>
      </c>
      <c r="O18" s="45">
        <f t="shared" si="4"/>
        <v>60</v>
      </c>
      <c r="P18" s="45">
        <f t="shared" si="5"/>
        <v>140</v>
      </c>
    </row>
    <row r="19" s="1" customFormat="1" ht="26" customHeight="1" spans="1:16">
      <c r="A19" s="10">
        <v>15</v>
      </c>
      <c r="B19" s="12" t="s">
        <v>36</v>
      </c>
      <c r="C19" s="13" t="s">
        <v>22</v>
      </c>
      <c r="D19" s="14">
        <f t="shared" si="0"/>
        <v>429</v>
      </c>
      <c r="E19" s="14">
        <f t="shared" si="1"/>
        <v>270</v>
      </c>
      <c r="F19" s="17">
        <v>128</v>
      </c>
      <c r="G19" s="17">
        <v>142</v>
      </c>
      <c r="H19" s="16">
        <v>159</v>
      </c>
      <c r="I19" s="14">
        <f t="shared" si="2"/>
        <v>133</v>
      </c>
      <c r="J19" s="14">
        <v>4</v>
      </c>
      <c r="K19" s="14">
        <v>1</v>
      </c>
      <c r="L19" s="14">
        <v>125</v>
      </c>
      <c r="M19" s="44">
        <v>3</v>
      </c>
      <c r="N19" s="44">
        <f t="shared" si="3"/>
        <v>27</v>
      </c>
      <c r="O19" s="45">
        <f t="shared" si="4"/>
        <v>40.5</v>
      </c>
      <c r="P19" s="45">
        <f t="shared" si="5"/>
        <v>94.5</v>
      </c>
    </row>
    <row r="20" s="1" customFormat="1" ht="26" customHeight="1" spans="1:16">
      <c r="A20" s="10">
        <v>16</v>
      </c>
      <c r="B20" s="18" t="s">
        <v>37</v>
      </c>
      <c r="C20" s="13" t="s">
        <v>22</v>
      </c>
      <c r="D20" s="14">
        <f t="shared" si="0"/>
        <v>220</v>
      </c>
      <c r="E20" s="14">
        <f t="shared" si="1"/>
        <v>127</v>
      </c>
      <c r="F20" s="17">
        <v>43</v>
      </c>
      <c r="G20" s="17">
        <v>84</v>
      </c>
      <c r="H20" s="16">
        <v>93</v>
      </c>
      <c r="I20" s="14">
        <f t="shared" si="2"/>
        <v>39</v>
      </c>
      <c r="J20" s="14">
        <v>4</v>
      </c>
      <c r="K20" s="14">
        <v>1</v>
      </c>
      <c r="L20" s="14">
        <v>33</v>
      </c>
      <c r="M20" s="44">
        <v>1</v>
      </c>
      <c r="N20" s="44">
        <f t="shared" si="3"/>
        <v>12.7</v>
      </c>
      <c r="O20" s="45">
        <f t="shared" si="4"/>
        <v>19.05</v>
      </c>
      <c r="P20" s="45">
        <f t="shared" si="5"/>
        <v>44.45</v>
      </c>
    </row>
    <row r="21" s="1" customFormat="1" ht="26" customHeight="1" spans="1:16">
      <c r="A21" s="10">
        <v>17</v>
      </c>
      <c r="B21" s="20" t="s">
        <v>38</v>
      </c>
      <c r="C21" s="13" t="s">
        <v>22</v>
      </c>
      <c r="D21" s="14">
        <f t="shared" si="0"/>
        <v>445</v>
      </c>
      <c r="E21" s="14">
        <f t="shared" si="1"/>
        <v>284</v>
      </c>
      <c r="F21" s="17">
        <v>140</v>
      </c>
      <c r="G21" s="17">
        <v>144</v>
      </c>
      <c r="H21" s="16">
        <v>161</v>
      </c>
      <c r="I21" s="14">
        <f t="shared" si="2"/>
        <v>89</v>
      </c>
      <c r="J21" s="14">
        <v>0</v>
      </c>
      <c r="K21" s="14">
        <v>1</v>
      </c>
      <c r="L21" s="14">
        <v>75</v>
      </c>
      <c r="M21" s="44">
        <v>13</v>
      </c>
      <c r="N21" s="44">
        <f t="shared" si="3"/>
        <v>28.4</v>
      </c>
      <c r="O21" s="45">
        <f t="shared" si="4"/>
        <v>42.6</v>
      </c>
      <c r="P21" s="45">
        <f t="shared" si="5"/>
        <v>99.4</v>
      </c>
    </row>
    <row r="22" s="1" customFormat="1" ht="26" customHeight="1" spans="1:16">
      <c r="A22" s="10">
        <v>18</v>
      </c>
      <c r="B22" s="12" t="s">
        <v>39</v>
      </c>
      <c r="C22" s="13" t="s">
        <v>22</v>
      </c>
      <c r="D22" s="14">
        <f t="shared" si="0"/>
        <v>374</v>
      </c>
      <c r="E22" s="14">
        <f t="shared" si="1"/>
        <v>245</v>
      </c>
      <c r="F22" s="17">
        <v>121</v>
      </c>
      <c r="G22" s="17">
        <v>124</v>
      </c>
      <c r="H22" s="16">
        <v>129</v>
      </c>
      <c r="I22" s="14">
        <f t="shared" si="2"/>
        <v>128</v>
      </c>
      <c r="J22" s="14">
        <v>14</v>
      </c>
      <c r="K22" s="14">
        <v>6</v>
      </c>
      <c r="L22" s="14">
        <v>108</v>
      </c>
      <c r="M22" s="44">
        <v>0</v>
      </c>
      <c r="N22" s="44">
        <f t="shared" si="3"/>
        <v>24.5</v>
      </c>
      <c r="O22" s="45">
        <f t="shared" si="4"/>
        <v>36.75</v>
      </c>
      <c r="P22" s="45">
        <f t="shared" si="5"/>
        <v>85.75</v>
      </c>
    </row>
    <row r="23" s="1" customFormat="1" ht="26" customHeight="1" spans="1:16">
      <c r="A23" s="10">
        <v>19</v>
      </c>
      <c r="B23" s="20" t="s">
        <v>40</v>
      </c>
      <c r="C23" s="13" t="s">
        <v>22</v>
      </c>
      <c r="D23" s="14">
        <f t="shared" si="0"/>
        <v>334</v>
      </c>
      <c r="E23" s="14">
        <f t="shared" si="1"/>
        <v>214</v>
      </c>
      <c r="F23" s="15">
        <v>106</v>
      </c>
      <c r="G23" s="15">
        <v>108</v>
      </c>
      <c r="H23" s="16">
        <v>120</v>
      </c>
      <c r="I23" s="14">
        <f t="shared" si="2"/>
        <v>46</v>
      </c>
      <c r="J23" s="14">
        <v>0</v>
      </c>
      <c r="K23" s="14">
        <v>0</v>
      </c>
      <c r="L23" s="14">
        <v>37</v>
      </c>
      <c r="M23" s="44">
        <v>9</v>
      </c>
      <c r="N23" s="44">
        <f t="shared" si="3"/>
        <v>21.4</v>
      </c>
      <c r="O23" s="45">
        <f t="shared" si="4"/>
        <v>32.1</v>
      </c>
      <c r="P23" s="45">
        <f t="shared" si="5"/>
        <v>74.9</v>
      </c>
    </row>
    <row r="24" s="1" customFormat="1" ht="26" customHeight="1" spans="1:16">
      <c r="A24" s="10">
        <v>20</v>
      </c>
      <c r="B24" s="18" t="s">
        <v>41</v>
      </c>
      <c r="C24" s="13" t="s">
        <v>22</v>
      </c>
      <c r="D24" s="14">
        <f t="shared" si="0"/>
        <v>160</v>
      </c>
      <c r="E24" s="14">
        <f t="shared" si="1"/>
        <v>100</v>
      </c>
      <c r="F24" s="15">
        <v>48</v>
      </c>
      <c r="G24" s="15">
        <v>52</v>
      </c>
      <c r="H24" s="16">
        <v>60</v>
      </c>
      <c r="I24" s="14">
        <f t="shared" si="2"/>
        <v>33</v>
      </c>
      <c r="J24" s="14">
        <v>1</v>
      </c>
      <c r="K24" s="14">
        <v>0</v>
      </c>
      <c r="L24" s="14">
        <v>28</v>
      </c>
      <c r="M24" s="44">
        <v>4</v>
      </c>
      <c r="N24" s="44">
        <f t="shared" si="3"/>
        <v>10</v>
      </c>
      <c r="O24" s="45">
        <f t="shared" si="4"/>
        <v>15</v>
      </c>
      <c r="P24" s="45">
        <f t="shared" si="5"/>
        <v>35</v>
      </c>
    </row>
    <row r="25" s="1" customFormat="1" ht="26" customHeight="1" spans="1:16">
      <c r="A25" s="10">
        <v>21</v>
      </c>
      <c r="B25" s="12" t="s">
        <v>42</v>
      </c>
      <c r="C25" s="13" t="s">
        <v>22</v>
      </c>
      <c r="D25" s="14">
        <f t="shared" si="0"/>
        <v>289</v>
      </c>
      <c r="E25" s="14">
        <f t="shared" si="1"/>
        <v>179</v>
      </c>
      <c r="F25" s="14">
        <v>85</v>
      </c>
      <c r="G25" s="15">
        <v>94</v>
      </c>
      <c r="H25" s="16">
        <v>110</v>
      </c>
      <c r="I25" s="14">
        <f t="shared" si="2"/>
        <v>75</v>
      </c>
      <c r="J25" s="14">
        <v>5</v>
      </c>
      <c r="K25" s="14">
        <v>2</v>
      </c>
      <c r="L25" s="14">
        <v>66</v>
      </c>
      <c r="M25" s="44">
        <v>2</v>
      </c>
      <c r="N25" s="44">
        <f t="shared" si="3"/>
        <v>17.9</v>
      </c>
      <c r="O25" s="45">
        <f t="shared" si="4"/>
        <v>26.85</v>
      </c>
      <c r="P25" s="45">
        <f t="shared" si="5"/>
        <v>62.65</v>
      </c>
    </row>
    <row r="26" s="1" customFormat="1" ht="26" customHeight="1" spans="1:16">
      <c r="A26" s="10">
        <v>22</v>
      </c>
      <c r="B26" s="12" t="s">
        <v>43</v>
      </c>
      <c r="C26" s="13" t="s">
        <v>22</v>
      </c>
      <c r="D26" s="14">
        <f t="shared" si="0"/>
        <v>38</v>
      </c>
      <c r="E26" s="14">
        <f t="shared" si="1"/>
        <v>18</v>
      </c>
      <c r="F26" s="15">
        <v>0</v>
      </c>
      <c r="G26" s="15">
        <v>18</v>
      </c>
      <c r="H26" s="16">
        <v>20</v>
      </c>
      <c r="I26" s="14">
        <f t="shared" si="2"/>
        <v>20</v>
      </c>
      <c r="J26" s="14">
        <v>0</v>
      </c>
      <c r="K26" s="46">
        <v>1</v>
      </c>
      <c r="L26" s="14">
        <v>19</v>
      </c>
      <c r="M26" s="44">
        <v>0</v>
      </c>
      <c r="N26" s="44">
        <f t="shared" si="3"/>
        <v>1.8</v>
      </c>
      <c r="O26" s="45">
        <f t="shared" si="4"/>
        <v>2.7</v>
      </c>
      <c r="P26" s="45">
        <f t="shared" si="5"/>
        <v>6.3</v>
      </c>
    </row>
    <row r="27" s="2" customFormat="1" ht="26" customHeight="1" spans="1:16">
      <c r="A27" s="21"/>
      <c r="B27" s="22" t="s">
        <v>44</v>
      </c>
      <c r="C27" s="22"/>
      <c r="D27" s="21">
        <f t="shared" ref="D27:P27" si="6">SUM(D5:D26)</f>
        <v>7947</v>
      </c>
      <c r="E27" s="21">
        <f t="shared" si="6"/>
        <v>4938</v>
      </c>
      <c r="F27" s="23">
        <f t="shared" si="6"/>
        <v>2076</v>
      </c>
      <c r="G27" s="23">
        <f t="shared" si="6"/>
        <v>2862</v>
      </c>
      <c r="H27" s="23">
        <f t="shared" si="6"/>
        <v>3009</v>
      </c>
      <c r="I27" s="21">
        <f t="shared" si="6"/>
        <v>1960</v>
      </c>
      <c r="J27" s="21">
        <f t="shared" si="6"/>
        <v>88</v>
      </c>
      <c r="K27" s="47">
        <f t="shared" si="6"/>
        <v>48</v>
      </c>
      <c r="L27" s="48">
        <f t="shared" si="6"/>
        <v>1698</v>
      </c>
      <c r="M27" s="49">
        <f t="shared" si="6"/>
        <v>126</v>
      </c>
      <c r="N27" s="49">
        <f t="shared" si="6"/>
        <v>493.8</v>
      </c>
      <c r="O27" s="50">
        <f t="shared" si="6"/>
        <v>740.7</v>
      </c>
      <c r="P27" s="50">
        <f t="shared" si="6"/>
        <v>1728.3</v>
      </c>
    </row>
    <row r="28" s="1" customFormat="1" ht="26" customHeight="1" spans="1:16">
      <c r="A28" s="24"/>
      <c r="B28" s="25"/>
      <c r="C28" s="25"/>
      <c r="D28" s="26"/>
      <c r="E28" s="27"/>
      <c r="F28" s="27"/>
      <c r="G28" s="27"/>
      <c r="H28" s="26"/>
      <c r="I28" s="27"/>
      <c r="J28" s="51"/>
      <c r="K28" s="51"/>
      <c r="L28" s="51"/>
      <c r="M28" s="51"/>
      <c r="N28" s="52"/>
      <c r="O28" s="52"/>
      <c r="P28" s="52"/>
    </row>
    <row r="29" s="1" customFormat="1" ht="42" customHeight="1" spans="1:16">
      <c r="A29" s="6" t="s">
        <v>1</v>
      </c>
      <c r="B29" s="7" t="s">
        <v>2</v>
      </c>
      <c r="C29" s="7" t="s">
        <v>3</v>
      </c>
      <c r="D29" s="8" t="s">
        <v>4</v>
      </c>
      <c r="E29" s="28" t="s">
        <v>45</v>
      </c>
      <c r="F29" s="29" t="s">
        <v>46</v>
      </c>
      <c r="G29" s="29" t="s">
        <v>47</v>
      </c>
      <c r="H29" s="29" t="s">
        <v>48</v>
      </c>
      <c r="I29" s="28" t="s">
        <v>9</v>
      </c>
      <c r="J29" s="53" t="s">
        <v>10</v>
      </c>
      <c r="K29" s="54"/>
      <c r="L29" s="38" t="s">
        <v>49</v>
      </c>
      <c r="M29" s="38" t="s">
        <v>50</v>
      </c>
      <c r="N29" s="39" t="s">
        <v>12</v>
      </c>
      <c r="O29" s="39" t="s">
        <v>13</v>
      </c>
      <c r="P29" s="39" t="s">
        <v>14</v>
      </c>
    </row>
    <row r="30" s="1" customFormat="1" ht="26" customHeight="1" spans="1:16">
      <c r="A30" s="10"/>
      <c r="B30" s="8" t="s">
        <v>15</v>
      </c>
      <c r="C30" s="8"/>
      <c r="D30" s="30"/>
      <c r="E30" s="10"/>
      <c r="F30" s="31"/>
      <c r="G30" s="31"/>
      <c r="H30" s="31"/>
      <c r="I30" s="55"/>
      <c r="J30" s="56" t="s">
        <v>51</v>
      </c>
      <c r="K30" s="57"/>
      <c r="L30" s="41" t="s">
        <v>52</v>
      </c>
      <c r="M30" s="41" t="s">
        <v>53</v>
      </c>
      <c r="N30" s="41">
        <v>0.1</v>
      </c>
      <c r="O30" s="41">
        <v>0.15</v>
      </c>
      <c r="P30" s="41">
        <v>0.35</v>
      </c>
    </row>
    <row r="31" s="1" customFormat="1" ht="26" customHeight="1" spans="1:16">
      <c r="A31" s="10"/>
      <c r="B31" s="8" t="s">
        <v>20</v>
      </c>
      <c r="C31" s="8"/>
      <c r="D31" s="30"/>
      <c r="E31" s="10"/>
      <c r="F31" s="31"/>
      <c r="G31" s="31"/>
      <c r="H31" s="31"/>
      <c r="I31" s="30"/>
      <c r="J31" s="58">
        <v>7000</v>
      </c>
      <c r="K31" s="59"/>
      <c r="L31" s="42">
        <v>5000</v>
      </c>
      <c r="M31" s="43">
        <v>4000</v>
      </c>
      <c r="N31" s="43">
        <v>10000</v>
      </c>
      <c r="O31" s="43">
        <v>7000</v>
      </c>
      <c r="P31" s="43">
        <v>5000</v>
      </c>
    </row>
    <row r="32" s="1" customFormat="1" ht="26" customHeight="1" spans="1:16">
      <c r="A32" s="10">
        <v>1</v>
      </c>
      <c r="B32" s="20" t="s">
        <v>21</v>
      </c>
      <c r="C32" s="13" t="s">
        <v>54</v>
      </c>
      <c r="D32" s="14">
        <f>I32+H32</f>
        <v>32</v>
      </c>
      <c r="E32" s="14">
        <f t="shared" ref="E32:E39" si="7">F32+G32</f>
        <v>33</v>
      </c>
      <c r="F32" s="32">
        <v>17</v>
      </c>
      <c r="G32" s="33">
        <v>16</v>
      </c>
      <c r="H32" s="34">
        <v>16</v>
      </c>
      <c r="I32" s="14">
        <f t="shared" ref="I32:I39" si="8">SUM(J32:M32)</f>
        <v>16</v>
      </c>
      <c r="J32" s="60">
        <v>0</v>
      </c>
      <c r="K32" s="61"/>
      <c r="L32" s="14">
        <v>8</v>
      </c>
      <c r="M32" s="44">
        <v>8</v>
      </c>
      <c r="N32" s="44">
        <f t="shared" ref="N32:N39" si="9">E32*10%</f>
        <v>3.3</v>
      </c>
      <c r="O32" s="44">
        <f t="shared" ref="O32:O39" si="10">E32*15%</f>
        <v>4.95</v>
      </c>
      <c r="P32" s="44">
        <f>E32*35%</f>
        <v>11.55</v>
      </c>
    </row>
    <row r="33" s="1" customFormat="1" ht="26" customHeight="1" spans="1:16">
      <c r="A33" s="10">
        <v>2</v>
      </c>
      <c r="B33" s="20" t="s">
        <v>24</v>
      </c>
      <c r="C33" s="13" t="s">
        <v>54</v>
      </c>
      <c r="D33" s="14">
        <f t="shared" ref="D33:D39" si="11">I33+H33</f>
        <v>64</v>
      </c>
      <c r="E33" s="14">
        <f t="shared" si="7"/>
        <v>59</v>
      </c>
      <c r="F33" s="32">
        <v>29</v>
      </c>
      <c r="G33" s="33">
        <v>30</v>
      </c>
      <c r="H33" s="34">
        <v>32</v>
      </c>
      <c r="I33" s="14">
        <f t="shared" si="8"/>
        <v>32</v>
      </c>
      <c r="J33" s="60">
        <v>1</v>
      </c>
      <c r="K33" s="61"/>
      <c r="L33" s="14">
        <v>14</v>
      </c>
      <c r="M33" s="44">
        <v>17</v>
      </c>
      <c r="N33" s="44">
        <f t="shared" si="9"/>
        <v>5.9</v>
      </c>
      <c r="O33" s="44">
        <f t="shared" si="10"/>
        <v>8.85</v>
      </c>
      <c r="P33" s="44">
        <f t="shared" ref="P33:P40" si="12">E33*35%</f>
        <v>20.65</v>
      </c>
    </row>
    <row r="34" s="1" customFormat="1" ht="26" customHeight="1" spans="1:16">
      <c r="A34" s="10">
        <v>3</v>
      </c>
      <c r="B34" s="20" t="s">
        <v>28</v>
      </c>
      <c r="C34" s="13" t="s">
        <v>54</v>
      </c>
      <c r="D34" s="14">
        <f t="shared" si="11"/>
        <v>116</v>
      </c>
      <c r="E34" s="14">
        <f t="shared" si="7"/>
        <v>92</v>
      </c>
      <c r="F34" s="32">
        <v>38</v>
      </c>
      <c r="G34" s="33">
        <v>54</v>
      </c>
      <c r="H34" s="34">
        <v>58</v>
      </c>
      <c r="I34" s="14">
        <f t="shared" si="8"/>
        <v>58</v>
      </c>
      <c r="J34" s="60">
        <v>0</v>
      </c>
      <c r="K34" s="61"/>
      <c r="L34" s="14">
        <v>18</v>
      </c>
      <c r="M34" s="44">
        <v>40</v>
      </c>
      <c r="N34" s="44">
        <f t="shared" si="9"/>
        <v>9.2</v>
      </c>
      <c r="O34" s="44">
        <f t="shared" si="10"/>
        <v>13.8</v>
      </c>
      <c r="P34" s="44">
        <f t="shared" si="12"/>
        <v>32.2</v>
      </c>
    </row>
    <row r="35" s="1" customFormat="1" ht="26" customHeight="1" spans="1:16">
      <c r="A35" s="10">
        <v>4</v>
      </c>
      <c r="B35" s="20" t="s">
        <v>35</v>
      </c>
      <c r="C35" s="13" t="s">
        <v>54</v>
      </c>
      <c r="D35" s="14">
        <f t="shared" si="11"/>
        <v>56</v>
      </c>
      <c r="E35" s="14">
        <f t="shared" si="7"/>
        <v>46</v>
      </c>
      <c r="F35" s="32">
        <v>24</v>
      </c>
      <c r="G35" s="33">
        <v>22</v>
      </c>
      <c r="H35" s="34">
        <v>28</v>
      </c>
      <c r="I35" s="14">
        <f t="shared" si="8"/>
        <v>28</v>
      </c>
      <c r="J35" s="60">
        <v>6</v>
      </c>
      <c r="K35" s="61"/>
      <c r="L35" s="14">
        <v>16</v>
      </c>
      <c r="M35" s="44">
        <v>6</v>
      </c>
      <c r="N35" s="44">
        <f t="shared" si="9"/>
        <v>4.6</v>
      </c>
      <c r="O35" s="44">
        <f t="shared" si="10"/>
        <v>6.9</v>
      </c>
      <c r="P35" s="44">
        <f t="shared" si="12"/>
        <v>16.1</v>
      </c>
    </row>
    <row r="36" s="1" customFormat="1" ht="26" customHeight="1" spans="1:16">
      <c r="A36" s="10">
        <v>5</v>
      </c>
      <c r="B36" s="20" t="s">
        <v>38</v>
      </c>
      <c r="C36" s="13" t="s">
        <v>54</v>
      </c>
      <c r="D36" s="14">
        <f t="shared" si="11"/>
        <v>42</v>
      </c>
      <c r="E36" s="14">
        <f t="shared" si="7"/>
        <v>35</v>
      </c>
      <c r="F36" s="32">
        <v>16</v>
      </c>
      <c r="G36" s="33">
        <v>19</v>
      </c>
      <c r="H36" s="34">
        <v>21</v>
      </c>
      <c r="I36" s="14">
        <f t="shared" si="8"/>
        <v>21</v>
      </c>
      <c r="J36" s="60">
        <v>0</v>
      </c>
      <c r="K36" s="61"/>
      <c r="L36" s="14">
        <v>14</v>
      </c>
      <c r="M36" s="44">
        <v>7</v>
      </c>
      <c r="N36" s="44">
        <f t="shared" si="9"/>
        <v>3.5</v>
      </c>
      <c r="O36" s="44">
        <f t="shared" si="10"/>
        <v>5.25</v>
      </c>
      <c r="P36" s="44">
        <f t="shared" si="12"/>
        <v>12.25</v>
      </c>
    </row>
    <row r="37" s="1" customFormat="1" ht="26" customHeight="1" spans="1:16">
      <c r="A37" s="10">
        <v>6</v>
      </c>
      <c r="B37" s="18" t="s">
        <v>39</v>
      </c>
      <c r="C37" s="13" t="s">
        <v>54</v>
      </c>
      <c r="D37" s="14">
        <f t="shared" si="11"/>
        <v>26</v>
      </c>
      <c r="E37" s="14">
        <f t="shared" si="7"/>
        <v>23</v>
      </c>
      <c r="F37" s="32">
        <v>11</v>
      </c>
      <c r="G37" s="33">
        <v>12</v>
      </c>
      <c r="H37" s="34">
        <v>13</v>
      </c>
      <c r="I37" s="14">
        <f t="shared" si="8"/>
        <v>13</v>
      </c>
      <c r="J37" s="60">
        <v>2</v>
      </c>
      <c r="K37" s="61"/>
      <c r="L37" s="14">
        <v>6</v>
      </c>
      <c r="M37" s="44">
        <v>5</v>
      </c>
      <c r="N37" s="44">
        <f t="shared" si="9"/>
        <v>2.3</v>
      </c>
      <c r="O37" s="44">
        <f t="shared" si="10"/>
        <v>3.45</v>
      </c>
      <c r="P37" s="44">
        <f t="shared" si="12"/>
        <v>8.05</v>
      </c>
    </row>
    <row r="38" s="1" customFormat="1" ht="26" customHeight="1" spans="1:16">
      <c r="A38" s="10">
        <v>7</v>
      </c>
      <c r="B38" s="12" t="s">
        <v>23</v>
      </c>
      <c r="C38" s="13" t="s">
        <v>54</v>
      </c>
      <c r="D38" s="14">
        <f t="shared" si="11"/>
        <v>16</v>
      </c>
      <c r="E38" s="14">
        <f t="shared" si="7"/>
        <v>10</v>
      </c>
      <c r="F38" s="32">
        <v>5</v>
      </c>
      <c r="G38" s="33">
        <v>5</v>
      </c>
      <c r="H38" s="34">
        <v>8</v>
      </c>
      <c r="I38" s="14">
        <f t="shared" si="8"/>
        <v>8</v>
      </c>
      <c r="J38" s="60">
        <v>0</v>
      </c>
      <c r="K38" s="61"/>
      <c r="L38" s="14">
        <v>4</v>
      </c>
      <c r="M38" s="44">
        <v>4</v>
      </c>
      <c r="N38" s="44">
        <f t="shared" si="9"/>
        <v>1</v>
      </c>
      <c r="O38" s="44">
        <f t="shared" si="10"/>
        <v>1.5</v>
      </c>
      <c r="P38" s="44">
        <f t="shared" si="12"/>
        <v>3.5</v>
      </c>
    </row>
    <row r="39" s="1" customFormat="1" ht="26" customHeight="1" spans="1:16">
      <c r="A39" s="10">
        <v>8</v>
      </c>
      <c r="B39" s="20" t="s">
        <v>33</v>
      </c>
      <c r="C39" s="13" t="s">
        <v>54</v>
      </c>
      <c r="D39" s="14">
        <f t="shared" si="11"/>
        <v>20</v>
      </c>
      <c r="E39" s="14">
        <f t="shared" si="7"/>
        <v>17</v>
      </c>
      <c r="F39" s="32">
        <v>7</v>
      </c>
      <c r="G39" s="33">
        <v>10</v>
      </c>
      <c r="H39" s="34">
        <v>10</v>
      </c>
      <c r="I39" s="14">
        <f t="shared" si="8"/>
        <v>10</v>
      </c>
      <c r="J39" s="60">
        <v>3</v>
      </c>
      <c r="K39" s="61"/>
      <c r="L39" s="14">
        <v>6</v>
      </c>
      <c r="M39" s="44">
        <v>1</v>
      </c>
      <c r="N39" s="44">
        <f t="shared" si="9"/>
        <v>1.7</v>
      </c>
      <c r="O39" s="44">
        <f t="shared" si="10"/>
        <v>2.55</v>
      </c>
      <c r="P39" s="44">
        <f t="shared" si="12"/>
        <v>5.95</v>
      </c>
    </row>
    <row r="40" s="3" customFormat="1" ht="26" customHeight="1" spans="1:16">
      <c r="A40" s="35"/>
      <c r="B40" s="35" t="s">
        <v>44</v>
      </c>
      <c r="C40" s="35"/>
      <c r="D40" s="35">
        <f t="shared" ref="D40:I40" si="13">SUM(D32:D39)</f>
        <v>372</v>
      </c>
      <c r="E40" s="35">
        <f t="shared" si="13"/>
        <v>315</v>
      </c>
      <c r="F40" s="36">
        <f t="shared" si="13"/>
        <v>147</v>
      </c>
      <c r="G40" s="36">
        <f t="shared" si="13"/>
        <v>168</v>
      </c>
      <c r="H40" s="37">
        <f t="shared" si="13"/>
        <v>186</v>
      </c>
      <c r="I40" s="35">
        <f t="shared" si="13"/>
        <v>186</v>
      </c>
      <c r="J40" s="62">
        <f>SUM(J32:K39)</f>
        <v>12</v>
      </c>
      <c r="K40" s="63"/>
      <c r="L40" s="35">
        <f>SUM(L32:L39)</f>
        <v>86</v>
      </c>
      <c r="M40" s="50">
        <f>SUM(M32:M39)</f>
        <v>88</v>
      </c>
      <c r="N40" s="50">
        <f>SUM(N32:N39)</f>
        <v>31.5</v>
      </c>
      <c r="O40" s="50">
        <f>SUM(O32:O39)</f>
        <v>47.25</v>
      </c>
      <c r="P40" s="64">
        <f t="shared" si="12"/>
        <v>110.25</v>
      </c>
    </row>
    <row r="42" ht="34" customHeight="1"/>
  </sheetData>
  <mergeCells count="17">
    <mergeCell ref="A1:P1"/>
    <mergeCell ref="J2:K2"/>
    <mergeCell ref="L2:M2"/>
    <mergeCell ref="B27:C27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B40:C40"/>
    <mergeCell ref="J40:K40"/>
  </mergeCells>
  <pageMargins left="0.75" right="0.75" top="1" bottom="1" header="0.5" footer="0.5"/>
  <pageSetup paperSize="8" scale="6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chenjiaxin</dc:creator>
  <cp:lastModifiedBy>佳欣</cp:lastModifiedBy>
  <dcterms:created xsi:type="dcterms:W3CDTF">2024-09-09T00:58:00Z</dcterms:created>
  <dcterms:modified xsi:type="dcterms:W3CDTF">2024-11-25T04:30:34Z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6766007ACD3407052F6DE16619A024D5_43</vt:lpwstr>
  </property>
  <property fmtid="{D5CDD505-2E9C-101B-9397-08002B2CF9AE}" pid="3" name="KSOProductBuildVer">
    <vt:lpwstr>2052-11.1.0.10314</vt:lpwstr>
  </property>
  <property fmtid="{D5CDD505-2E9C-101B-9397-08002B2CF9AE}" pid="4" name="KSOReadingLayout">
    <vt:bool>true</vt:bool>
  </property>
</Properties>
</file>